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716" tabRatio="599"/>
  </bookViews>
  <sheets>
    <sheet name="Ⅲサービス（1）" sheetId="13" r:id="rId1"/>
  </sheets>
  <definedNames>
    <definedName name="_xlnm.Print_Area" localSheetId="0">'Ⅲサービス（1）'!$A$1:$N$277</definedName>
    <definedName name="_xlnm.Print_Titles" localSheetId="0">'Ⅲサービス（1）'!$A:$B,'Ⅲサービス（1）'!$1:$4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13" l="1"/>
  <c r="N66" i="13" s="1"/>
  <c r="K65" i="13"/>
  <c r="N65" i="13" s="1"/>
  <c r="K64" i="13"/>
  <c r="N64" i="13" s="1"/>
  <c r="N63" i="13"/>
  <c r="K63" i="13"/>
  <c r="N267" i="13" l="1"/>
  <c r="K193" i="13" l="1"/>
  <c r="N193" i="13" s="1"/>
  <c r="K192" i="13"/>
  <c r="N192" i="13" s="1"/>
  <c r="K191" i="13"/>
  <c r="N191" i="13" s="1"/>
  <c r="K190" i="13"/>
  <c r="N190" i="13" s="1"/>
  <c r="K188" i="13" l="1"/>
  <c r="N188" i="13" s="1"/>
  <c r="K187" i="13"/>
  <c r="N187" i="13" s="1"/>
  <c r="K186" i="13"/>
  <c r="N186" i="13" s="1"/>
  <c r="K185" i="13"/>
  <c r="N185" i="13" s="1"/>
  <c r="K184" i="13"/>
  <c r="N184" i="13" s="1"/>
  <c r="K169" i="13" l="1"/>
  <c r="N169" i="13" s="1"/>
  <c r="K168" i="13"/>
  <c r="N168" i="13" s="1"/>
  <c r="K167" i="13"/>
  <c r="N167" i="13" s="1"/>
  <c r="K166" i="13"/>
  <c r="N166" i="13" s="1"/>
  <c r="K165" i="13"/>
  <c r="N165" i="13" s="1"/>
  <c r="K164" i="13"/>
  <c r="N164" i="13" s="1"/>
  <c r="N163" i="13" s="1"/>
  <c r="M163" i="13"/>
  <c r="J163" i="13"/>
  <c r="I163" i="13"/>
  <c r="H163" i="13"/>
  <c r="G163" i="13"/>
  <c r="F163" i="13"/>
  <c r="K163" i="13" l="1"/>
  <c r="K246" i="13" l="1"/>
  <c r="N246" i="13" s="1"/>
  <c r="K245" i="13"/>
  <c r="N245" i="13" s="1"/>
  <c r="K244" i="13"/>
  <c r="N244" i="13" s="1"/>
  <c r="K243" i="13"/>
  <c r="N243" i="13" s="1"/>
  <c r="K242" i="13"/>
  <c r="N242" i="13" s="1"/>
  <c r="K241" i="13"/>
  <c r="N241" i="13" s="1"/>
  <c r="N240" i="13" s="1"/>
  <c r="M240" i="13"/>
  <c r="J240" i="13"/>
  <c r="I240" i="13"/>
  <c r="K240" i="13" l="1"/>
  <c r="K181" i="13" l="1"/>
  <c r="N181" i="13" s="1"/>
  <c r="K180" i="13"/>
  <c r="N180" i="13" s="1"/>
  <c r="K179" i="13"/>
  <c r="N179" i="13" s="1"/>
  <c r="M178" i="13"/>
  <c r="J178" i="13"/>
  <c r="I178" i="13"/>
  <c r="H178" i="13"/>
  <c r="G178" i="13"/>
  <c r="F178" i="13"/>
  <c r="N178" i="13" l="1"/>
  <c r="K178" i="13"/>
  <c r="K145" i="13" l="1"/>
  <c r="N145" i="13" s="1"/>
  <c r="K144" i="13"/>
  <c r="N144" i="13" s="1"/>
  <c r="K143" i="13"/>
  <c r="N143" i="13" s="1"/>
  <c r="K142" i="13"/>
  <c r="N142" i="13" s="1"/>
  <c r="N141" i="13" s="1"/>
  <c r="M141" i="13"/>
  <c r="L141" i="13"/>
  <c r="K141" i="13"/>
  <c r="J141" i="13"/>
  <c r="I141" i="13"/>
  <c r="H141" i="13"/>
  <c r="G141" i="13"/>
  <c r="F141" i="13"/>
  <c r="K132" i="13"/>
  <c r="N132" i="13" s="1"/>
  <c r="N131" i="13" s="1"/>
  <c r="M131" i="13"/>
  <c r="L131" i="13"/>
  <c r="K131" i="13"/>
  <c r="J131" i="13"/>
  <c r="I131" i="13"/>
  <c r="H131" i="13"/>
  <c r="G131" i="13"/>
  <c r="K127" i="13" l="1"/>
  <c r="N127" i="13" s="1"/>
  <c r="K126" i="13"/>
  <c r="N126" i="13" s="1"/>
  <c r="K125" i="13"/>
  <c r="N125" i="13" s="1"/>
  <c r="K124" i="13"/>
  <c r="N124" i="13" s="1"/>
  <c r="N123" i="13" s="1"/>
  <c r="M123" i="13"/>
  <c r="J123" i="13"/>
  <c r="I123" i="13"/>
  <c r="H123" i="13"/>
  <c r="G123" i="13"/>
  <c r="F123" i="13"/>
  <c r="K123" i="13" l="1"/>
  <c r="K87" i="13" l="1"/>
  <c r="N87" i="13" s="1"/>
  <c r="K209" i="13" l="1"/>
  <c r="K211" i="13" l="1"/>
  <c r="N211" i="13" s="1"/>
  <c r="K210" i="13"/>
  <c r="N210" i="13" s="1"/>
  <c r="K75" i="13" l="1"/>
  <c r="N75" i="13" s="1"/>
  <c r="K74" i="13"/>
  <c r="N74" i="13" s="1"/>
  <c r="K73" i="13"/>
  <c r="N73" i="13" s="1"/>
  <c r="N72" i="13" s="1"/>
  <c r="M72" i="13"/>
  <c r="J72" i="13"/>
  <c r="I72" i="13"/>
  <c r="F72" i="13"/>
  <c r="K72" i="13" l="1"/>
  <c r="N189" i="13" l="1"/>
  <c r="M189" i="13"/>
  <c r="L189" i="13"/>
  <c r="K189" i="13"/>
  <c r="J189" i="13"/>
  <c r="I189" i="13"/>
  <c r="H189" i="13"/>
  <c r="G189" i="13"/>
  <c r="F189" i="13"/>
  <c r="L108" i="13" l="1"/>
  <c r="L18" i="13"/>
  <c r="Y267" i="13" l="1"/>
  <c r="X267" i="13"/>
  <c r="W267" i="13"/>
  <c r="V267" i="13"/>
  <c r="U267" i="13"/>
  <c r="T267" i="13"/>
  <c r="S267" i="13"/>
  <c r="R267" i="13"/>
  <c r="Z267" i="13"/>
  <c r="Y266" i="13" l="1"/>
  <c r="X266" i="13"/>
  <c r="W266" i="13"/>
  <c r="V266" i="13"/>
  <c r="U266" i="13"/>
  <c r="T266" i="13"/>
  <c r="S266" i="13"/>
  <c r="R266" i="13"/>
  <c r="N266" i="13"/>
  <c r="Z266" i="13" s="1"/>
  <c r="K266" i="13"/>
  <c r="Y265" i="13" l="1"/>
  <c r="X265" i="13"/>
  <c r="V265" i="13"/>
  <c r="U265" i="13"/>
  <c r="T265" i="13"/>
  <c r="S265" i="13"/>
  <c r="R265" i="13"/>
  <c r="K265" i="13"/>
  <c r="W265" i="13" s="1"/>
  <c r="N265" i="13" l="1"/>
  <c r="Z265" i="13" s="1"/>
  <c r="Y264" i="13" l="1"/>
  <c r="X264" i="13"/>
  <c r="W264" i="13"/>
  <c r="V264" i="13"/>
  <c r="U264" i="13"/>
  <c r="T264" i="13"/>
  <c r="S264" i="13"/>
  <c r="R264" i="13"/>
  <c r="N264" i="13"/>
  <c r="Z264" i="13" s="1"/>
  <c r="K264" i="13"/>
  <c r="Y263" i="13" l="1"/>
  <c r="X263" i="13"/>
  <c r="W263" i="13"/>
  <c r="V263" i="13"/>
  <c r="U263" i="13"/>
  <c r="T263" i="13"/>
  <c r="S263" i="13"/>
  <c r="R263" i="13"/>
  <c r="N263" i="13"/>
  <c r="Z263" i="13" s="1"/>
  <c r="K263" i="13"/>
  <c r="K262" i="13" l="1"/>
  <c r="N262" i="13" s="1"/>
  <c r="K261" i="13"/>
  <c r="N261" i="13" s="1"/>
  <c r="X260" i="13"/>
  <c r="M260" i="13"/>
  <c r="Y260" i="13" s="1"/>
  <c r="K260" i="13"/>
  <c r="W260" i="13" s="1"/>
  <c r="J260" i="13"/>
  <c r="V260" i="13" s="1"/>
  <c r="I260" i="13"/>
  <c r="U260" i="13" s="1"/>
  <c r="H260" i="13"/>
  <c r="T260" i="13" s="1"/>
  <c r="G260" i="13"/>
  <c r="S260" i="13" s="1"/>
  <c r="F260" i="13"/>
  <c r="R260" i="13" s="1"/>
  <c r="N260" i="13" l="1"/>
  <c r="Z260" i="13" s="1"/>
  <c r="Y259" i="13" l="1"/>
  <c r="X259" i="13"/>
  <c r="W259" i="13"/>
  <c r="V259" i="13"/>
  <c r="U259" i="13"/>
  <c r="T259" i="13"/>
  <c r="S259" i="13"/>
  <c r="R259" i="13"/>
  <c r="N259" i="13"/>
  <c r="Z259" i="13" s="1"/>
  <c r="K259" i="13"/>
  <c r="Y258" i="13" l="1"/>
  <c r="X258" i="13"/>
  <c r="V258" i="13"/>
  <c r="U258" i="13"/>
  <c r="T258" i="13"/>
  <c r="S258" i="13"/>
  <c r="R258" i="13"/>
  <c r="K258" i="13"/>
  <c r="W258" i="13" s="1"/>
  <c r="N258" i="13" l="1"/>
  <c r="Z258" i="13" s="1"/>
  <c r="Y257" i="13"/>
  <c r="X257" i="13"/>
  <c r="V257" i="13"/>
  <c r="U257" i="13"/>
  <c r="T257" i="13"/>
  <c r="S257" i="13"/>
  <c r="R257" i="13"/>
  <c r="K257" i="13"/>
  <c r="W257" i="13" s="1"/>
  <c r="N257" i="13" l="1"/>
  <c r="Z257" i="13" s="1"/>
  <c r="K256" i="13" l="1"/>
  <c r="N256" i="13" s="1"/>
  <c r="K255" i="13"/>
  <c r="N255" i="13" s="1"/>
  <c r="X254" i="13"/>
  <c r="M254" i="13"/>
  <c r="Y254" i="13" s="1"/>
  <c r="J254" i="13"/>
  <c r="V254" i="13" s="1"/>
  <c r="I254" i="13"/>
  <c r="U254" i="13" s="1"/>
  <c r="H254" i="13"/>
  <c r="T254" i="13" s="1"/>
  <c r="G254" i="13"/>
  <c r="S254" i="13" s="1"/>
  <c r="F254" i="13"/>
  <c r="R254" i="13" s="1"/>
  <c r="K254" i="13" l="1"/>
  <c r="W254" i="13" s="1"/>
  <c r="N254" i="13"/>
  <c r="Z254" i="13" s="1"/>
  <c r="Y253" i="13" l="1"/>
  <c r="X253" i="13"/>
  <c r="V253" i="13"/>
  <c r="U253" i="13"/>
  <c r="T253" i="13"/>
  <c r="S253" i="13"/>
  <c r="R253" i="13"/>
  <c r="K253" i="13"/>
  <c r="W253" i="13" s="1"/>
  <c r="N253" i="13" l="1"/>
  <c r="Z253" i="13" s="1"/>
  <c r="Y252" i="13" l="1"/>
  <c r="X252" i="13"/>
  <c r="V252" i="13"/>
  <c r="U252" i="13"/>
  <c r="T252" i="13"/>
  <c r="S252" i="13"/>
  <c r="R252" i="13"/>
  <c r="K252" i="13"/>
  <c r="W252" i="13" s="1"/>
  <c r="N252" i="13" l="1"/>
  <c r="Z252" i="13" s="1"/>
  <c r="Z251" i="13" l="1"/>
  <c r="Y251" i="13"/>
  <c r="X251" i="13"/>
  <c r="V251" i="13"/>
  <c r="U251" i="13"/>
  <c r="T251" i="13"/>
  <c r="S251" i="13"/>
  <c r="R251" i="13"/>
  <c r="K251" i="13"/>
  <c r="W251" i="13" s="1"/>
  <c r="Y250" i="13" l="1"/>
  <c r="X250" i="13"/>
  <c r="W250" i="13"/>
  <c r="V250" i="13"/>
  <c r="U250" i="13"/>
  <c r="T250" i="13"/>
  <c r="S250" i="13"/>
  <c r="R250" i="13"/>
  <c r="N250" i="13"/>
  <c r="Z250" i="13" s="1"/>
  <c r="K250" i="13"/>
  <c r="K248" i="13"/>
  <c r="N248" i="13" s="1"/>
  <c r="N247" i="13" s="1"/>
  <c r="Z247" i="13" s="1"/>
  <c r="X247" i="13"/>
  <c r="M247" i="13"/>
  <c r="Y247" i="13" s="1"/>
  <c r="K247" i="13"/>
  <c r="W247" i="13" s="1"/>
  <c r="J247" i="13"/>
  <c r="V247" i="13" s="1"/>
  <c r="I247" i="13"/>
  <c r="U247" i="13" s="1"/>
  <c r="H247" i="13"/>
  <c r="T247" i="13" s="1"/>
  <c r="G247" i="13"/>
  <c r="S247" i="13" s="1"/>
  <c r="F247" i="13"/>
  <c r="R247" i="13" s="1"/>
  <c r="Y240" i="13" l="1"/>
  <c r="X240" i="13"/>
  <c r="T240" i="13"/>
  <c r="S240" i="13"/>
  <c r="R240" i="13"/>
  <c r="R268" i="13" s="1"/>
  <c r="W240" i="13"/>
  <c r="V240" i="13"/>
  <c r="U240" i="13"/>
  <c r="Z240" i="13" l="1"/>
  <c r="Y239" i="13" l="1"/>
  <c r="X239" i="13"/>
  <c r="W239" i="13"/>
  <c r="V239" i="13"/>
  <c r="U239" i="13"/>
  <c r="T239" i="13"/>
  <c r="S239" i="13"/>
  <c r="R239" i="13"/>
  <c r="N239" i="13"/>
  <c r="Z239" i="13" s="1"/>
  <c r="K239" i="13"/>
  <c r="Y238" i="13" l="1"/>
  <c r="X238" i="13"/>
  <c r="W238" i="13"/>
  <c r="V238" i="13"/>
  <c r="U238" i="13"/>
  <c r="T238" i="13"/>
  <c r="S238" i="13"/>
  <c r="R238" i="13"/>
  <c r="N238" i="13"/>
  <c r="Z238" i="13" s="1"/>
  <c r="K238" i="13"/>
  <c r="K237" i="13" l="1"/>
  <c r="N237" i="13" s="1"/>
  <c r="K236" i="13"/>
  <c r="N236" i="13" s="1"/>
  <c r="K235" i="13"/>
  <c r="N235" i="13" s="1"/>
  <c r="X234" i="13"/>
  <c r="R234" i="13"/>
  <c r="M234" i="13"/>
  <c r="Y234" i="13" s="1"/>
  <c r="J234" i="13"/>
  <c r="V234" i="13" s="1"/>
  <c r="I234" i="13"/>
  <c r="H234" i="13"/>
  <c r="T234" i="13" s="1"/>
  <c r="G234" i="13"/>
  <c r="S234" i="13" s="1"/>
  <c r="U234" i="13" l="1"/>
  <c r="N234" i="13"/>
  <c r="Z234" i="13" s="1"/>
  <c r="K234" i="13"/>
  <c r="W234" i="13" s="1"/>
  <c r="Y233" i="13" l="1"/>
  <c r="X233" i="13"/>
  <c r="V233" i="13"/>
  <c r="U233" i="13"/>
  <c r="T233" i="13"/>
  <c r="S233" i="13"/>
  <c r="R233" i="13"/>
  <c r="K233" i="13"/>
  <c r="W233" i="13" s="1"/>
  <c r="N233" i="13" l="1"/>
  <c r="Z233" i="13" s="1"/>
  <c r="Y232" i="13" l="1"/>
  <c r="X232" i="13"/>
  <c r="V232" i="13"/>
  <c r="U232" i="13"/>
  <c r="T232" i="13"/>
  <c r="S232" i="13"/>
  <c r="R232" i="13"/>
  <c r="N232" i="13"/>
  <c r="Z232" i="13" s="1"/>
  <c r="K232" i="13"/>
  <c r="W232" i="13" s="1"/>
  <c r="K231" i="13" l="1"/>
  <c r="N231" i="13" s="1"/>
  <c r="K230" i="13"/>
  <c r="N230" i="13" s="1"/>
  <c r="Y229" i="13"/>
  <c r="X229" i="13"/>
  <c r="T229" i="13"/>
  <c r="S229" i="13"/>
  <c r="R229" i="13"/>
  <c r="M229" i="13"/>
  <c r="K229" i="13"/>
  <c r="W229" i="13" s="1"/>
  <c r="J229" i="13"/>
  <c r="V229" i="13" s="1"/>
  <c r="I229" i="13"/>
  <c r="U229" i="13" s="1"/>
  <c r="N229" i="13" l="1"/>
  <c r="Z229" i="13" s="1"/>
  <c r="K228" i="13" l="1"/>
  <c r="N228" i="13" s="1"/>
  <c r="K227" i="13"/>
  <c r="N227" i="13" s="1"/>
  <c r="T226" i="13"/>
  <c r="S226" i="13"/>
  <c r="M226" i="13"/>
  <c r="Y226" i="13" s="1"/>
  <c r="L226" i="13"/>
  <c r="X226" i="13" s="1"/>
  <c r="J226" i="13"/>
  <c r="V226" i="13" s="1"/>
  <c r="I226" i="13"/>
  <c r="U226" i="13" s="1"/>
  <c r="F226" i="13"/>
  <c r="R226" i="13" s="1"/>
  <c r="N226" i="13" l="1"/>
  <c r="Z226" i="13" s="1"/>
  <c r="K226" i="13"/>
  <c r="W226" i="13" s="1"/>
  <c r="K224" i="13" l="1"/>
  <c r="N224" i="13" s="1"/>
  <c r="K223" i="13"/>
  <c r="N223" i="13" s="1"/>
  <c r="K222" i="13"/>
  <c r="N222" i="13" s="1"/>
  <c r="K221" i="13"/>
  <c r="N221" i="13" s="1"/>
  <c r="N220" i="13" s="1"/>
  <c r="Z220" i="13" s="1"/>
  <c r="X220" i="13"/>
  <c r="M220" i="13"/>
  <c r="Y220" i="13" s="1"/>
  <c r="K220" i="13"/>
  <c r="W220" i="13" s="1"/>
  <c r="J220" i="13"/>
  <c r="V220" i="13" s="1"/>
  <c r="I220" i="13"/>
  <c r="U220" i="13" s="1"/>
  <c r="H220" i="13"/>
  <c r="T220" i="13" s="1"/>
  <c r="G220" i="13"/>
  <c r="S220" i="13" s="1"/>
  <c r="F220" i="13"/>
  <c r="R220" i="13" s="1"/>
  <c r="K219" i="13" l="1"/>
  <c r="N219" i="13" s="1"/>
  <c r="K218" i="13"/>
  <c r="N218" i="13" s="1"/>
  <c r="E218" i="13"/>
  <c r="X217" i="13"/>
  <c r="M217" i="13"/>
  <c r="Y217" i="13" s="1"/>
  <c r="J217" i="13"/>
  <c r="V217" i="13" s="1"/>
  <c r="I217" i="13"/>
  <c r="U217" i="13" s="1"/>
  <c r="H217" i="13"/>
  <c r="T217" i="13" s="1"/>
  <c r="G217" i="13"/>
  <c r="S217" i="13" s="1"/>
  <c r="F217" i="13"/>
  <c r="R217" i="13" s="1"/>
  <c r="K216" i="13"/>
  <c r="N216" i="13" s="1"/>
  <c r="K215" i="13"/>
  <c r="N215" i="13" s="1"/>
  <c r="K214" i="13"/>
  <c r="N214" i="13" s="1"/>
  <c r="K213" i="13"/>
  <c r="N213" i="13" s="1"/>
  <c r="X212" i="13"/>
  <c r="R212" i="13"/>
  <c r="M212" i="13"/>
  <c r="Y212" i="13" s="1"/>
  <c r="J212" i="13"/>
  <c r="V212" i="13" s="1"/>
  <c r="I212" i="13"/>
  <c r="U212" i="13" s="1"/>
  <c r="H212" i="13"/>
  <c r="T212" i="13" s="1"/>
  <c r="G212" i="13"/>
  <c r="S212" i="13" s="1"/>
  <c r="K212" i="13" l="1"/>
  <c r="W212" i="13" s="1"/>
  <c r="N212" i="13"/>
  <c r="Z212" i="13" s="1"/>
  <c r="N217" i="13"/>
  <c r="Z217" i="13" s="1"/>
  <c r="K217" i="13"/>
  <c r="W217" i="13" s="1"/>
  <c r="K208" i="13" l="1"/>
  <c r="N208" i="13" s="1"/>
  <c r="K207" i="13"/>
  <c r="N207" i="13" s="1"/>
  <c r="K206" i="13"/>
  <c r="N206" i="13" s="1"/>
  <c r="K205" i="13"/>
  <c r="N205" i="13" s="1"/>
  <c r="K204" i="13"/>
  <c r="N204" i="13" s="1"/>
  <c r="K203" i="13"/>
  <c r="N203" i="13" s="1"/>
  <c r="K202" i="13"/>
  <c r="N202" i="13" s="1"/>
  <c r="K201" i="13"/>
  <c r="N201" i="13" s="1"/>
  <c r="N200" i="13" s="1"/>
  <c r="Z200" i="13" s="1"/>
  <c r="X200" i="13"/>
  <c r="R200" i="13"/>
  <c r="M200" i="13"/>
  <c r="Y200" i="13" s="1"/>
  <c r="J200" i="13"/>
  <c r="V200" i="13" s="1"/>
  <c r="I200" i="13"/>
  <c r="U200" i="13" s="1"/>
  <c r="H200" i="13"/>
  <c r="T200" i="13" s="1"/>
  <c r="G200" i="13"/>
  <c r="S200" i="13" s="1"/>
  <c r="K200" i="13" l="1"/>
  <c r="W200" i="13" s="1"/>
  <c r="K199" i="13" l="1"/>
  <c r="N199" i="13" s="1"/>
  <c r="K198" i="13"/>
  <c r="N198" i="13" s="1"/>
  <c r="N197" i="13" s="1"/>
  <c r="Z197" i="13" s="1"/>
  <c r="M197" i="13"/>
  <c r="Y197" i="13" s="1"/>
  <c r="L197" i="13"/>
  <c r="X197" i="13" s="1"/>
  <c r="J197" i="13"/>
  <c r="V197" i="13" s="1"/>
  <c r="I197" i="13"/>
  <c r="U197" i="13" s="1"/>
  <c r="H197" i="13"/>
  <c r="T197" i="13" s="1"/>
  <c r="G197" i="13"/>
  <c r="S197" i="13" s="1"/>
  <c r="F197" i="13"/>
  <c r="R197" i="13" s="1"/>
  <c r="K197" i="13" l="1"/>
  <c r="W197" i="13" s="1"/>
  <c r="N196" i="13" l="1"/>
  <c r="K196" i="13"/>
  <c r="N195" i="13"/>
  <c r="K195" i="13"/>
  <c r="K194" i="13" s="1"/>
  <c r="W194" i="13" s="1"/>
  <c r="Y194" i="13"/>
  <c r="R194" i="13"/>
  <c r="N194" i="13"/>
  <c r="Z194" i="13" s="1"/>
  <c r="M194" i="13"/>
  <c r="L194" i="13"/>
  <c r="X194" i="13" s="1"/>
  <c r="J194" i="13"/>
  <c r="V194" i="13" s="1"/>
  <c r="I194" i="13"/>
  <c r="U194" i="13" s="1"/>
  <c r="H194" i="13"/>
  <c r="T194" i="13" s="1"/>
  <c r="G194" i="13"/>
  <c r="S194" i="13" s="1"/>
  <c r="X183" i="13" l="1"/>
  <c r="M183" i="13"/>
  <c r="Y183" i="13" s="1"/>
  <c r="K183" i="13"/>
  <c r="W183" i="13" s="1"/>
  <c r="J183" i="13"/>
  <c r="V183" i="13" s="1"/>
  <c r="I183" i="13"/>
  <c r="U183" i="13" s="1"/>
  <c r="H183" i="13"/>
  <c r="T183" i="13" s="1"/>
  <c r="G183" i="13"/>
  <c r="S183" i="13" s="1"/>
  <c r="F183" i="13"/>
  <c r="R183" i="13" s="1"/>
  <c r="N183" i="13" l="1"/>
  <c r="Z183" i="13" s="1"/>
  <c r="Y182" i="13" l="1"/>
  <c r="X182" i="13"/>
  <c r="V182" i="13"/>
  <c r="U182" i="13"/>
  <c r="T182" i="13"/>
  <c r="S182" i="13"/>
  <c r="R182" i="13"/>
  <c r="N182" i="13"/>
  <c r="Z182" i="13" s="1"/>
  <c r="K182" i="13"/>
  <c r="W182" i="13" s="1"/>
  <c r="X178" i="13" l="1"/>
  <c r="Y178" i="13"/>
  <c r="V178" i="13"/>
  <c r="U178" i="13"/>
  <c r="T178" i="13"/>
  <c r="S178" i="13"/>
  <c r="R178" i="13"/>
  <c r="W178" i="13" l="1"/>
  <c r="Z178" i="13"/>
  <c r="K177" i="13" l="1"/>
  <c r="N177" i="13" s="1"/>
  <c r="K176" i="13"/>
  <c r="N176" i="13" s="1"/>
  <c r="Y175" i="13"/>
  <c r="M175" i="13"/>
  <c r="L175" i="13"/>
  <c r="X175" i="13" s="1"/>
  <c r="J175" i="13"/>
  <c r="V175" i="13" s="1"/>
  <c r="I175" i="13"/>
  <c r="U175" i="13" s="1"/>
  <c r="H175" i="13"/>
  <c r="T175" i="13" s="1"/>
  <c r="G175" i="13"/>
  <c r="S175" i="13" s="1"/>
  <c r="F175" i="13"/>
  <c r="R175" i="13" s="1"/>
  <c r="Y174" i="13"/>
  <c r="X174" i="13"/>
  <c r="V174" i="13"/>
  <c r="U174" i="13"/>
  <c r="T174" i="13"/>
  <c r="S174" i="13"/>
  <c r="R174" i="13"/>
  <c r="K174" i="13"/>
  <c r="W174" i="13" s="1"/>
  <c r="N174" i="13" l="1"/>
  <c r="Z174" i="13" s="1"/>
  <c r="N175" i="13"/>
  <c r="Z175" i="13" s="1"/>
  <c r="K175" i="13"/>
  <c r="W175" i="13" s="1"/>
  <c r="Y173" i="13"/>
  <c r="X173" i="13"/>
  <c r="V173" i="13"/>
  <c r="U173" i="13"/>
  <c r="T173" i="13"/>
  <c r="S173" i="13"/>
  <c r="R173" i="13"/>
  <c r="K173" i="13"/>
  <c r="W173" i="13" s="1"/>
  <c r="N173" i="13" l="1"/>
  <c r="Z173" i="13" s="1"/>
  <c r="K172" i="13"/>
  <c r="N172" i="13" s="1"/>
  <c r="K171" i="13"/>
  <c r="N171" i="13" s="1"/>
  <c r="N170" i="13" s="1"/>
  <c r="Z170" i="13" s="1"/>
  <c r="X170" i="13"/>
  <c r="M170" i="13"/>
  <c r="Y170" i="13" s="1"/>
  <c r="K170" i="13"/>
  <c r="W170" i="13" s="1"/>
  <c r="J170" i="13"/>
  <c r="V170" i="13" s="1"/>
  <c r="I170" i="13"/>
  <c r="U170" i="13" s="1"/>
  <c r="H170" i="13"/>
  <c r="T170" i="13" s="1"/>
  <c r="G170" i="13"/>
  <c r="S170" i="13" s="1"/>
  <c r="F170" i="13"/>
  <c r="R170" i="13" s="1"/>
  <c r="Z163" i="13" l="1"/>
  <c r="X163" i="13"/>
  <c r="Y163" i="13"/>
  <c r="V163" i="13"/>
  <c r="U163" i="13"/>
  <c r="T163" i="13"/>
  <c r="S163" i="13"/>
  <c r="R163" i="13"/>
  <c r="W163" i="13" l="1"/>
  <c r="K162" i="13" l="1"/>
  <c r="N162" i="13" s="1"/>
  <c r="K161" i="13"/>
  <c r="N161" i="13" s="1"/>
  <c r="K160" i="13"/>
  <c r="N160" i="13" s="1"/>
  <c r="K159" i="13"/>
  <c r="N159" i="13" s="1"/>
  <c r="K158" i="13"/>
  <c r="N158" i="13" s="1"/>
  <c r="K157" i="13"/>
  <c r="N157" i="13" s="1"/>
  <c r="K156" i="13"/>
  <c r="N156" i="13" s="1"/>
  <c r="K155" i="13"/>
  <c r="N155" i="13" s="1"/>
  <c r="N154" i="13" s="1"/>
  <c r="Z154" i="13" s="1"/>
  <c r="X154" i="13"/>
  <c r="M154" i="13"/>
  <c r="Y154" i="13" s="1"/>
  <c r="J154" i="13"/>
  <c r="V154" i="13" s="1"/>
  <c r="I154" i="13"/>
  <c r="U154" i="13" s="1"/>
  <c r="H154" i="13"/>
  <c r="T154" i="13" s="1"/>
  <c r="G154" i="13"/>
  <c r="S154" i="13" s="1"/>
  <c r="F154" i="13"/>
  <c r="R154" i="13" s="1"/>
  <c r="K154" i="13" l="1"/>
  <c r="W154" i="13" s="1"/>
  <c r="K153" i="13" l="1"/>
  <c r="N153" i="13" s="1"/>
  <c r="K152" i="13"/>
  <c r="N152" i="13" s="1"/>
  <c r="K151" i="13"/>
  <c r="N151" i="13" s="1"/>
  <c r="K150" i="13"/>
  <c r="N150" i="13" s="1"/>
  <c r="K149" i="13"/>
  <c r="N149" i="13" s="1"/>
  <c r="K148" i="13"/>
  <c r="N148" i="13" s="1"/>
  <c r="K147" i="13"/>
  <c r="N147" i="13" s="1"/>
  <c r="X146" i="13"/>
  <c r="V146" i="13"/>
  <c r="T146" i="13"/>
  <c r="S146" i="13"/>
  <c r="R146" i="13"/>
  <c r="M146" i="13"/>
  <c r="Y146" i="13" s="1"/>
  <c r="K146" i="13"/>
  <c r="W146" i="13" s="1"/>
  <c r="I146" i="13"/>
  <c r="U146" i="13" s="1"/>
  <c r="N146" i="13" l="1"/>
  <c r="Z146" i="13" s="1"/>
  <c r="Y141" i="13" l="1"/>
  <c r="X141" i="13"/>
  <c r="V141" i="13"/>
  <c r="U141" i="13"/>
  <c r="T141" i="13"/>
  <c r="S141" i="13"/>
  <c r="R141" i="13"/>
  <c r="Y140" i="13"/>
  <c r="X140" i="13"/>
  <c r="V140" i="13"/>
  <c r="U140" i="13"/>
  <c r="T140" i="13"/>
  <c r="S140" i="13"/>
  <c r="R140" i="13"/>
  <c r="N140" i="13"/>
  <c r="Z140" i="13" s="1"/>
  <c r="K140" i="13"/>
  <c r="W140" i="13" s="1"/>
  <c r="Z141" i="13" l="1"/>
  <c r="W141" i="13"/>
  <c r="Y139" i="13"/>
  <c r="X139" i="13"/>
  <c r="W139" i="13"/>
  <c r="V139" i="13"/>
  <c r="U139" i="13"/>
  <c r="T139" i="13"/>
  <c r="S139" i="13"/>
  <c r="R139" i="13"/>
  <c r="N139" i="13"/>
  <c r="Z139" i="13" s="1"/>
  <c r="K138" i="13" l="1"/>
  <c r="N138" i="13" s="1"/>
  <c r="K137" i="13"/>
  <c r="N137" i="13" s="1"/>
  <c r="K136" i="13"/>
  <c r="N136" i="13" s="1"/>
  <c r="K135" i="13"/>
  <c r="N135" i="13" s="1"/>
  <c r="X134" i="13"/>
  <c r="M134" i="13"/>
  <c r="Y134" i="13" s="1"/>
  <c r="K134" i="13"/>
  <c r="W134" i="13" s="1"/>
  <c r="J134" i="13"/>
  <c r="V134" i="13" s="1"/>
  <c r="I134" i="13"/>
  <c r="U134" i="13" s="1"/>
  <c r="H134" i="13"/>
  <c r="T134" i="13" s="1"/>
  <c r="G134" i="13"/>
  <c r="S134" i="13" s="1"/>
  <c r="F134" i="13"/>
  <c r="R134" i="13" s="1"/>
  <c r="Y131" i="13"/>
  <c r="X131" i="13"/>
  <c r="W131" i="13"/>
  <c r="V131" i="13"/>
  <c r="U131" i="13"/>
  <c r="T131" i="13"/>
  <c r="S131" i="13"/>
  <c r="R131" i="13"/>
  <c r="N134" i="13" l="1"/>
  <c r="Z134" i="13" s="1"/>
  <c r="Z131" i="13"/>
  <c r="K130" i="13" l="1"/>
  <c r="N130" i="13" s="1"/>
  <c r="K129" i="13"/>
  <c r="N129" i="13" s="1"/>
  <c r="N128" i="13" s="1"/>
  <c r="Z128" i="13" s="1"/>
  <c r="X128" i="13"/>
  <c r="M128" i="13"/>
  <c r="Y128" i="13" s="1"/>
  <c r="J128" i="13"/>
  <c r="V128" i="13" s="1"/>
  <c r="I128" i="13"/>
  <c r="U128" i="13" s="1"/>
  <c r="H128" i="13"/>
  <c r="T128" i="13" s="1"/>
  <c r="G128" i="13"/>
  <c r="S128" i="13" s="1"/>
  <c r="F128" i="13"/>
  <c r="R128" i="13" s="1"/>
  <c r="K128" i="13" l="1"/>
  <c r="W128" i="13" s="1"/>
  <c r="X123" i="13" l="1"/>
  <c r="Y123" i="13"/>
  <c r="V123" i="13"/>
  <c r="U123" i="13"/>
  <c r="T123" i="13"/>
  <c r="S123" i="13"/>
  <c r="R123" i="13"/>
  <c r="Z123" i="13" l="1"/>
  <c r="W123" i="13"/>
  <c r="K122" i="13"/>
  <c r="N122" i="13" s="1"/>
  <c r="K121" i="13"/>
  <c r="N121" i="13" s="1"/>
  <c r="K120" i="13"/>
  <c r="N120" i="13" s="1"/>
  <c r="N119" i="13"/>
  <c r="K119" i="13"/>
  <c r="T118" i="13"/>
  <c r="S118" i="13"/>
  <c r="R118" i="13"/>
  <c r="M118" i="13"/>
  <c r="Y118" i="13" s="1"/>
  <c r="L118" i="13"/>
  <c r="X118" i="13" s="1"/>
  <c r="J118" i="13"/>
  <c r="V118" i="13" s="1"/>
  <c r="I118" i="13"/>
  <c r="U118" i="13" s="1"/>
  <c r="K118" i="13" l="1"/>
  <c r="W118" i="13" s="1"/>
  <c r="N118" i="13"/>
  <c r="Z118" i="13" s="1"/>
  <c r="K117" i="13" l="1"/>
  <c r="N117" i="13" s="1"/>
  <c r="K116" i="13"/>
  <c r="N116" i="13" s="1"/>
  <c r="K115" i="13"/>
  <c r="N115" i="13" s="1"/>
  <c r="X114" i="13"/>
  <c r="M114" i="13"/>
  <c r="Y114" i="13" s="1"/>
  <c r="K114" i="13"/>
  <c r="W114" i="13" s="1"/>
  <c r="J114" i="13"/>
  <c r="V114" i="13" s="1"/>
  <c r="I114" i="13"/>
  <c r="U114" i="13" s="1"/>
  <c r="H114" i="13"/>
  <c r="T114" i="13" s="1"/>
  <c r="G114" i="13"/>
  <c r="S114" i="13" s="1"/>
  <c r="F114" i="13"/>
  <c r="R114" i="13" s="1"/>
  <c r="N114" i="13" l="1"/>
  <c r="Z114" i="13" s="1"/>
  <c r="K113" i="13" l="1"/>
  <c r="N113" i="13" s="1"/>
  <c r="K112" i="13"/>
  <c r="N112" i="13" s="1"/>
  <c r="K111" i="13"/>
  <c r="N111" i="13" s="1"/>
  <c r="K110" i="13"/>
  <c r="N110" i="13" s="1"/>
  <c r="N109" i="13"/>
  <c r="K109" i="13"/>
  <c r="X108" i="13"/>
  <c r="T108" i="13"/>
  <c r="S108" i="13"/>
  <c r="M108" i="13"/>
  <c r="Y108" i="13" s="1"/>
  <c r="K108" i="13"/>
  <c r="W108" i="13" s="1"/>
  <c r="J108" i="13"/>
  <c r="V108" i="13" s="1"/>
  <c r="I108" i="13"/>
  <c r="U108" i="13" s="1"/>
  <c r="F108" i="13"/>
  <c r="R108" i="13" s="1"/>
  <c r="K107" i="13"/>
  <c r="N107" i="13" s="1"/>
  <c r="K106" i="13"/>
  <c r="N106" i="13" s="1"/>
  <c r="K105" i="13"/>
  <c r="N105" i="13" s="1"/>
  <c r="K104" i="13"/>
  <c r="N104" i="13" s="1"/>
  <c r="K103" i="13"/>
  <c r="N103" i="13" s="1"/>
  <c r="K102" i="13"/>
  <c r="N102" i="13" s="1"/>
  <c r="K101" i="13"/>
  <c r="N101" i="13" s="1"/>
  <c r="X100" i="13"/>
  <c r="R100" i="13"/>
  <c r="M100" i="13"/>
  <c r="Y100" i="13" s="1"/>
  <c r="K100" i="13"/>
  <c r="W100" i="13" s="1"/>
  <c r="J100" i="13"/>
  <c r="V100" i="13" s="1"/>
  <c r="I100" i="13"/>
  <c r="U100" i="13" s="1"/>
  <c r="H100" i="13"/>
  <c r="T100" i="13" s="1"/>
  <c r="G100" i="13"/>
  <c r="S100" i="13" s="1"/>
  <c r="N108" i="13" l="1"/>
  <c r="Z108" i="13" s="1"/>
  <c r="N100" i="13"/>
  <c r="Z100" i="13" s="1"/>
  <c r="Y99" i="13" l="1"/>
  <c r="X99" i="13"/>
  <c r="W99" i="13"/>
  <c r="V99" i="13"/>
  <c r="U99" i="13"/>
  <c r="T99" i="13"/>
  <c r="S99" i="13"/>
  <c r="R99" i="13"/>
  <c r="N99" i="13"/>
  <c r="Z99" i="13" s="1"/>
  <c r="K99" i="13"/>
  <c r="K98" i="13" l="1"/>
  <c r="N98" i="13" s="1"/>
  <c r="K97" i="13"/>
  <c r="N97" i="13" s="1"/>
  <c r="X96" i="13"/>
  <c r="M96" i="13"/>
  <c r="Y96" i="13" s="1"/>
  <c r="J96" i="13"/>
  <c r="V96" i="13" s="1"/>
  <c r="I96" i="13"/>
  <c r="U96" i="13" s="1"/>
  <c r="H96" i="13"/>
  <c r="T96" i="13" s="1"/>
  <c r="G96" i="13"/>
  <c r="S96" i="13" s="1"/>
  <c r="F96" i="13"/>
  <c r="R96" i="13" s="1"/>
  <c r="K96" i="13" l="1"/>
  <c r="W96" i="13" s="1"/>
  <c r="N96" i="13"/>
  <c r="Z96" i="13" s="1"/>
  <c r="K90" i="13" l="1"/>
  <c r="N90" i="13" s="1"/>
  <c r="K89" i="13"/>
  <c r="N89" i="13" s="1"/>
  <c r="K88" i="13"/>
  <c r="N88" i="13" s="1"/>
  <c r="K86" i="13"/>
  <c r="N86" i="13" s="1"/>
  <c r="K85" i="13"/>
  <c r="N85" i="13" s="1"/>
  <c r="K84" i="13"/>
  <c r="N84" i="13" s="1"/>
  <c r="K83" i="13"/>
  <c r="N83" i="13" s="1"/>
  <c r="N81" i="13" s="1"/>
  <c r="Z81" i="13" s="1"/>
  <c r="N82" i="13"/>
  <c r="K82" i="13"/>
  <c r="K81" i="13" s="1"/>
  <c r="W81" i="13" s="1"/>
  <c r="R81" i="13"/>
  <c r="M81" i="13"/>
  <c r="Y81" i="13" s="1"/>
  <c r="L81" i="13"/>
  <c r="X81" i="13" s="1"/>
  <c r="J81" i="13"/>
  <c r="V81" i="13" s="1"/>
  <c r="I81" i="13"/>
  <c r="U81" i="13" s="1"/>
  <c r="H81" i="13"/>
  <c r="T81" i="13" s="1"/>
  <c r="G81" i="13"/>
  <c r="S81" i="13" s="1"/>
  <c r="K80" i="13" l="1"/>
  <c r="N80" i="13" s="1"/>
  <c r="K79" i="13"/>
  <c r="N79" i="13" s="1"/>
  <c r="K78" i="13"/>
  <c r="N78" i="13" s="1"/>
  <c r="K77" i="13"/>
  <c r="N77" i="13" s="1"/>
  <c r="N76" i="13" s="1"/>
  <c r="Z76" i="13" s="1"/>
  <c r="X76" i="13"/>
  <c r="M76" i="13"/>
  <c r="Y76" i="13" s="1"/>
  <c r="J76" i="13"/>
  <c r="V76" i="13" s="1"/>
  <c r="I76" i="13"/>
  <c r="U76" i="13" s="1"/>
  <c r="H76" i="13"/>
  <c r="T76" i="13" s="1"/>
  <c r="G76" i="13"/>
  <c r="S76" i="13" s="1"/>
  <c r="F76" i="13"/>
  <c r="R76" i="13" s="1"/>
  <c r="K76" i="13" l="1"/>
  <c r="W76" i="13" s="1"/>
  <c r="K95" i="13"/>
  <c r="N95" i="13" s="1"/>
  <c r="K94" i="13"/>
  <c r="N94" i="13" s="1"/>
  <c r="K93" i="13"/>
  <c r="N93" i="13" s="1"/>
  <c r="K92" i="13"/>
  <c r="N92" i="13" s="1"/>
  <c r="N91" i="13" s="1"/>
  <c r="Z91" i="13" s="1"/>
  <c r="X91" i="13"/>
  <c r="R91" i="13"/>
  <c r="M91" i="13"/>
  <c r="Y91" i="13" s="1"/>
  <c r="K91" i="13"/>
  <c r="W91" i="13" s="1"/>
  <c r="J91" i="13"/>
  <c r="V91" i="13" s="1"/>
  <c r="I91" i="13"/>
  <c r="U91" i="13" s="1"/>
  <c r="H91" i="13"/>
  <c r="T91" i="13" s="1"/>
  <c r="G91" i="13"/>
  <c r="S91" i="13" s="1"/>
  <c r="K71" i="13" l="1"/>
  <c r="N71" i="13" s="1"/>
  <c r="K70" i="13"/>
  <c r="N70" i="13" s="1"/>
  <c r="K69" i="13"/>
  <c r="N69" i="13" s="1"/>
  <c r="K68" i="13"/>
  <c r="N68" i="13" s="1"/>
  <c r="X67" i="13"/>
  <c r="R67" i="13"/>
  <c r="M67" i="13"/>
  <c r="Y67" i="13" s="1"/>
  <c r="J67" i="13"/>
  <c r="V67" i="13" s="1"/>
  <c r="I67" i="13"/>
  <c r="U67" i="13" s="1"/>
  <c r="H67" i="13"/>
  <c r="T67" i="13" s="1"/>
  <c r="G67" i="13"/>
  <c r="S67" i="13" s="1"/>
  <c r="K67" i="13" l="1"/>
  <c r="W67" i="13" s="1"/>
  <c r="N67" i="13"/>
  <c r="Z67" i="13" s="1"/>
  <c r="K62" i="13" l="1"/>
  <c r="W62" i="13" s="1"/>
  <c r="M62" i="13"/>
  <c r="Y62" i="13" s="1"/>
  <c r="L62" i="13"/>
  <c r="X62" i="13" s="1"/>
  <c r="J62" i="13"/>
  <c r="V62" i="13" s="1"/>
  <c r="I62" i="13"/>
  <c r="U62" i="13" s="1"/>
  <c r="H62" i="13"/>
  <c r="T62" i="13" s="1"/>
  <c r="G62" i="13"/>
  <c r="S62" i="13" s="1"/>
  <c r="F62" i="13"/>
  <c r="R62" i="13" s="1"/>
  <c r="N62" i="13" l="1"/>
  <c r="Z62" i="13" s="1"/>
  <c r="K61" i="13" l="1"/>
  <c r="N61" i="13" s="1"/>
  <c r="K60" i="13"/>
  <c r="N60" i="13" s="1"/>
  <c r="K59" i="13"/>
  <c r="N59" i="13" s="1"/>
  <c r="K58" i="13"/>
  <c r="N58" i="13" s="1"/>
  <c r="K57" i="13"/>
  <c r="N57" i="13" s="1"/>
  <c r="K56" i="13"/>
  <c r="N56" i="13" s="1"/>
  <c r="K55" i="13"/>
  <c r="N55" i="13" s="1"/>
  <c r="X54" i="13"/>
  <c r="M54" i="13"/>
  <c r="Y54" i="13" s="1"/>
  <c r="K54" i="13"/>
  <c r="W54" i="13" s="1"/>
  <c r="J54" i="13"/>
  <c r="V54" i="13" s="1"/>
  <c r="I54" i="13"/>
  <c r="U54" i="13" s="1"/>
  <c r="H54" i="13"/>
  <c r="T54" i="13" s="1"/>
  <c r="G54" i="13"/>
  <c r="S54" i="13" s="1"/>
  <c r="F54" i="13"/>
  <c r="R54" i="13" s="1"/>
  <c r="N54" i="13" l="1"/>
  <c r="Z54" i="13" s="1"/>
  <c r="N53" i="13" l="1"/>
  <c r="K53" i="13"/>
  <c r="N52" i="13"/>
  <c r="K52" i="13"/>
  <c r="N51" i="13"/>
  <c r="K51" i="13"/>
  <c r="N50" i="13"/>
  <c r="K50" i="13"/>
  <c r="N49" i="13"/>
  <c r="K49" i="13"/>
  <c r="N48" i="13"/>
  <c r="K48" i="13"/>
  <c r="N47" i="13"/>
  <c r="K47" i="13"/>
  <c r="N46" i="13"/>
  <c r="K46" i="13"/>
  <c r="N45" i="13"/>
  <c r="K45" i="13"/>
  <c r="K44" i="13" s="1"/>
  <c r="W44" i="13" s="1"/>
  <c r="X44" i="13"/>
  <c r="R44" i="13"/>
  <c r="N44" i="13"/>
  <c r="Z44" i="13" s="1"/>
  <c r="M44" i="13"/>
  <c r="Y44" i="13" s="1"/>
  <c r="J44" i="13"/>
  <c r="V44" i="13" s="1"/>
  <c r="I44" i="13"/>
  <c r="U44" i="13" s="1"/>
  <c r="H44" i="13"/>
  <c r="T44" i="13" s="1"/>
  <c r="G44" i="13"/>
  <c r="S44" i="13" s="1"/>
  <c r="K43" i="13" l="1"/>
  <c r="N43" i="13" s="1"/>
  <c r="K42" i="13"/>
  <c r="N42" i="13" s="1"/>
  <c r="K41" i="13"/>
  <c r="N41" i="13" s="1"/>
  <c r="K40" i="13"/>
  <c r="N40" i="13" s="1"/>
  <c r="K39" i="13"/>
  <c r="N39" i="13" s="1"/>
  <c r="K38" i="13"/>
  <c r="N38" i="13" s="1"/>
  <c r="K37" i="13"/>
  <c r="N37" i="13" s="1"/>
  <c r="K36" i="13"/>
  <c r="N36" i="13" s="1"/>
  <c r="K35" i="13"/>
  <c r="N35" i="13" s="1"/>
  <c r="K34" i="13"/>
  <c r="N34" i="13" s="1"/>
  <c r="K33" i="13"/>
  <c r="N33" i="13" s="1"/>
  <c r="K32" i="13"/>
  <c r="N32" i="13" s="1"/>
  <c r="K31" i="13"/>
  <c r="N31" i="13" s="1"/>
  <c r="K30" i="13"/>
  <c r="N30" i="13" s="1"/>
  <c r="K29" i="13"/>
  <c r="N29" i="13" s="1"/>
  <c r="K28" i="13"/>
  <c r="N28" i="13" s="1"/>
  <c r="K27" i="13"/>
  <c r="N27" i="13" s="1"/>
  <c r="K26" i="13"/>
  <c r="N26" i="13" s="1"/>
  <c r="K25" i="13"/>
  <c r="N25" i="13" s="1"/>
  <c r="K24" i="13"/>
  <c r="N24" i="13" s="1"/>
  <c r="K23" i="13"/>
  <c r="N23" i="13" s="1"/>
  <c r="K22" i="13"/>
  <c r="N22" i="13" s="1"/>
  <c r="K21" i="13"/>
  <c r="N21" i="13" s="1"/>
  <c r="K20" i="13"/>
  <c r="N20" i="13" s="1"/>
  <c r="K19" i="13"/>
  <c r="M18" i="13"/>
  <c r="Y18" i="13" s="1"/>
  <c r="X18" i="13"/>
  <c r="J18" i="13"/>
  <c r="V18" i="13" s="1"/>
  <c r="I18" i="13"/>
  <c r="U18" i="13" s="1"/>
  <c r="H18" i="13"/>
  <c r="T18" i="13" s="1"/>
  <c r="G18" i="13"/>
  <c r="S18" i="13" s="1"/>
  <c r="F18" i="13"/>
  <c r="R18" i="13" s="1"/>
  <c r="N19" i="13" l="1"/>
  <c r="N18" i="13" s="1"/>
  <c r="Z18" i="13" s="1"/>
  <c r="K18" i="13"/>
  <c r="W18" i="13"/>
  <c r="K16" i="13" l="1"/>
  <c r="N16" i="13" s="1"/>
  <c r="K15" i="13" l="1"/>
  <c r="N15" i="13" s="1"/>
  <c r="K14" i="13" l="1"/>
  <c r="N14" i="13" s="1"/>
  <c r="K13" i="13" l="1"/>
  <c r="N13" i="13" s="1"/>
  <c r="N11" i="13" l="1"/>
  <c r="K10" i="13" l="1"/>
  <c r="N10" i="13" s="1"/>
  <c r="K9" i="13" l="1"/>
  <c r="N9" i="13" s="1"/>
  <c r="N7" i="13" l="1"/>
  <c r="K7" i="13"/>
  <c r="N6" i="13" l="1"/>
  <c r="N5" i="13"/>
  <c r="X209" i="13"/>
  <c r="M209" i="13"/>
  <c r="Y209" i="13" s="1"/>
  <c r="J209" i="13"/>
  <c r="V209" i="13" s="1"/>
  <c r="I209" i="13"/>
  <c r="U209" i="13" s="1"/>
  <c r="H209" i="13"/>
  <c r="T209" i="13" s="1"/>
  <c r="G209" i="13"/>
  <c r="S209" i="13" s="1"/>
  <c r="F209" i="13"/>
  <c r="R209" i="13" s="1"/>
  <c r="Y189" i="13"/>
  <c r="X189" i="13"/>
  <c r="W189" i="13"/>
  <c r="V189" i="13"/>
  <c r="U189" i="13"/>
  <c r="T189" i="13"/>
  <c r="S189" i="13"/>
  <c r="R189" i="13"/>
  <c r="X72" i="13"/>
  <c r="T72" i="13"/>
  <c r="S72" i="13"/>
  <c r="Y72" i="13"/>
  <c r="V72" i="13"/>
  <c r="U72" i="13"/>
  <c r="R72" i="13"/>
  <c r="M17" i="13"/>
  <c r="L17" i="13"/>
  <c r="J17" i="13"/>
  <c r="H17" i="13"/>
  <c r="G17" i="13"/>
  <c r="F17" i="13"/>
  <c r="M8" i="13"/>
  <c r="L8" i="13"/>
  <c r="J8" i="13"/>
  <c r="I8" i="13"/>
  <c r="H8" i="13"/>
  <c r="G8" i="13"/>
  <c r="F8" i="13"/>
  <c r="K6" i="13"/>
  <c r="K5" i="13"/>
  <c r="R225" i="13" l="1"/>
  <c r="S225" i="13"/>
  <c r="G225" i="13" s="1"/>
  <c r="N8" i="13"/>
  <c r="K8" i="13"/>
  <c r="Z72" i="13"/>
  <c r="F268" i="13"/>
  <c r="V268" i="13"/>
  <c r="J268" i="13" s="1"/>
  <c r="X268" i="13"/>
  <c r="L268" i="13" s="1"/>
  <c r="W72" i="13"/>
  <c r="T268" i="13"/>
  <c r="H268" i="13" s="1"/>
  <c r="Z189" i="13"/>
  <c r="W209" i="13"/>
  <c r="I17" i="13"/>
  <c r="Y268" i="13"/>
  <c r="M268" i="13" s="1"/>
  <c r="S268" i="13"/>
  <c r="G268" i="13" s="1"/>
  <c r="K17" i="13"/>
  <c r="U225" i="13"/>
  <c r="I225" i="13" s="1"/>
  <c r="Y225" i="13"/>
  <c r="M225" i="13" s="1"/>
  <c r="N209" i="13"/>
  <c r="Z209" i="13" s="1"/>
  <c r="T225" i="13"/>
  <c r="H225" i="13" s="1"/>
  <c r="V225" i="13"/>
  <c r="J225" i="13" s="1"/>
  <c r="X225" i="13"/>
  <c r="L225" i="13" s="1"/>
  <c r="L269" i="13" s="1"/>
  <c r="U268" i="13"/>
  <c r="I268" i="13" s="1"/>
  <c r="G269" i="13" l="1"/>
  <c r="I269" i="13"/>
  <c r="J269" i="13"/>
  <c r="H269" i="13"/>
  <c r="M269" i="13"/>
  <c r="F225" i="13"/>
  <c r="F269" i="13" s="1"/>
  <c r="W225" i="13"/>
  <c r="K225" i="13" s="1"/>
  <c r="Z225" i="13"/>
  <c r="N225" i="13" s="1"/>
  <c r="W268" i="13"/>
  <c r="K268" i="13" s="1"/>
  <c r="Z268" i="13"/>
  <c r="N268" i="13" s="1"/>
  <c r="N17" i="13"/>
  <c r="K269" i="13" l="1"/>
  <c r="N269" i="13"/>
</calcChain>
</file>

<file path=xl/comments1.xml><?xml version="1.0" encoding="utf-8"?>
<comments xmlns="http://schemas.openxmlformats.org/spreadsheetml/2006/main">
  <authors>
    <author>埼玉県</author>
  </authors>
  <commentList>
    <comment ref="F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G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H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I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J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K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L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M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  <comment ref="N225" authorId="0">
      <text>
        <r>
          <rPr>
            <b/>
            <sz val="9"/>
            <color indexed="81"/>
            <rFont val="ＭＳ Ｐゴシック"/>
            <family val="3"/>
            <charset val="128"/>
          </rPr>
          <t>数値以外のセルは除外</t>
        </r>
      </text>
    </comment>
  </commentList>
</comments>
</file>

<file path=xl/sharedStrings.xml><?xml version="1.0" encoding="utf-8"?>
<sst xmlns="http://schemas.openxmlformats.org/spreadsheetml/2006/main" count="989" uniqueCount="534">
  <si>
    <t>合計</t>
    <rPh sb="0" eb="2">
      <t>ゴウケイ</t>
    </rPh>
    <phoneticPr fontId="3"/>
  </si>
  <si>
    <t>1</t>
  </si>
  <si>
    <t>本館</t>
    <rPh sb="0" eb="2">
      <t>ホンカン</t>
    </rPh>
    <phoneticPr fontId="2"/>
  </si>
  <si>
    <t>2</t>
    <phoneticPr fontId="3"/>
  </si>
  <si>
    <t>県立久喜</t>
    <rPh sb="0" eb="2">
      <t>ケンリツ</t>
    </rPh>
    <rPh sb="2" eb="4">
      <t>クキ</t>
    </rPh>
    <phoneticPr fontId="2"/>
  </si>
  <si>
    <t>県立　計</t>
    <rPh sb="0" eb="2">
      <t>ケンリツ</t>
    </rPh>
    <rPh sb="3" eb="4">
      <t>ケイ</t>
    </rPh>
    <phoneticPr fontId="3"/>
  </si>
  <si>
    <t>総合教育セ</t>
    <rPh sb="0" eb="2">
      <t>ソウゴウ</t>
    </rPh>
    <rPh sb="2" eb="3">
      <t>キョウ</t>
    </rPh>
    <rPh sb="3" eb="4">
      <t>イク</t>
    </rPh>
    <phoneticPr fontId="2"/>
  </si>
  <si>
    <t>県議会図書室</t>
    <rPh sb="0" eb="3">
      <t>ケンギカイ</t>
    </rPh>
    <rPh sb="3" eb="6">
      <t>トショシツ</t>
    </rPh>
    <phoneticPr fontId="2"/>
  </si>
  <si>
    <t>県活総セ</t>
    <rPh sb="0" eb="1">
      <t>ケン</t>
    </rPh>
    <rPh sb="1" eb="2">
      <t>カツ</t>
    </rPh>
    <rPh sb="2" eb="3">
      <t>ソウ</t>
    </rPh>
    <phoneticPr fontId="2"/>
  </si>
  <si>
    <t>さいたま文学館</t>
    <rPh sb="4" eb="7">
      <t>ブンガクカン</t>
    </rPh>
    <phoneticPr fontId="2"/>
  </si>
  <si>
    <t>男女共同参画</t>
    <rPh sb="0" eb="2">
      <t>ダンジョ</t>
    </rPh>
    <rPh sb="2" eb="4">
      <t>キョウドウ</t>
    </rPh>
    <rPh sb="4" eb="6">
      <t>サンカク</t>
    </rPh>
    <phoneticPr fontId="2"/>
  </si>
  <si>
    <t>女性教育会館</t>
    <rPh sb="0" eb="2">
      <t>ジョセイ</t>
    </rPh>
    <rPh sb="2" eb="4">
      <t>キョウイク</t>
    </rPh>
    <rPh sb="4" eb="6">
      <t>カイカン</t>
    </rPh>
    <phoneticPr fontId="2"/>
  </si>
  <si>
    <t>福祉情報センター</t>
    <rPh sb="0" eb="2">
      <t>フクシ</t>
    </rPh>
    <rPh sb="2" eb="4">
      <t>ジョウホウ</t>
    </rPh>
    <phoneticPr fontId="3"/>
  </si>
  <si>
    <t>保健医療科学院</t>
    <rPh sb="0" eb="2">
      <t>ホケン</t>
    </rPh>
    <rPh sb="2" eb="4">
      <t>イリョウ</t>
    </rPh>
    <rPh sb="4" eb="7">
      <t>カガクイン</t>
    </rPh>
    <phoneticPr fontId="2"/>
  </si>
  <si>
    <t>専門　計</t>
    <rPh sb="0" eb="2">
      <t>センモン</t>
    </rPh>
    <rPh sb="3" eb="4">
      <t>ケイ</t>
    </rPh>
    <phoneticPr fontId="3"/>
  </si>
  <si>
    <t>さいたま市</t>
    <rPh sb="4" eb="5">
      <t>シ</t>
    </rPh>
    <phoneticPr fontId="2"/>
  </si>
  <si>
    <t>1-1</t>
  </si>
  <si>
    <t>さいたま中央</t>
    <rPh sb="4" eb="6">
      <t>チュウオウ</t>
    </rPh>
    <phoneticPr fontId="2"/>
  </si>
  <si>
    <t>***</t>
  </si>
  <si>
    <t>1-2</t>
  </si>
  <si>
    <t>北浦和</t>
    <rPh sb="0" eb="3">
      <t>キタウラワ</t>
    </rPh>
    <phoneticPr fontId="2"/>
  </si>
  <si>
    <t>1-3</t>
  </si>
  <si>
    <t>東浦和</t>
    <rPh sb="0" eb="2">
      <t>ヒガシウラ</t>
    </rPh>
    <rPh sb="2" eb="3">
      <t>ワ</t>
    </rPh>
    <phoneticPr fontId="2"/>
  </si>
  <si>
    <t>1-4</t>
  </si>
  <si>
    <t>美園</t>
    <rPh sb="0" eb="2">
      <t>ミソノ</t>
    </rPh>
    <phoneticPr fontId="3"/>
  </si>
  <si>
    <t>1-5</t>
  </si>
  <si>
    <t>大宮</t>
    <rPh sb="0" eb="2">
      <t>オオミヤ</t>
    </rPh>
    <phoneticPr fontId="2"/>
  </si>
  <si>
    <t>1-6</t>
  </si>
  <si>
    <t>桜木</t>
    <rPh sb="0" eb="2">
      <t>サクラギ</t>
    </rPh>
    <phoneticPr fontId="2"/>
  </si>
  <si>
    <t>1-7</t>
  </si>
  <si>
    <t>大宮西部</t>
    <rPh sb="0" eb="2">
      <t>オオミヤ</t>
    </rPh>
    <rPh sb="2" eb="4">
      <t>セイブ</t>
    </rPh>
    <phoneticPr fontId="2"/>
  </si>
  <si>
    <t>1-8</t>
  </si>
  <si>
    <t>馬宮</t>
    <rPh sb="0" eb="2">
      <t>マミヤ</t>
    </rPh>
    <phoneticPr fontId="2"/>
  </si>
  <si>
    <t>1-9</t>
  </si>
  <si>
    <t>三橋分館</t>
    <rPh sb="0" eb="2">
      <t>ミハシ</t>
    </rPh>
    <rPh sb="2" eb="4">
      <t>ブンカン</t>
    </rPh>
    <phoneticPr fontId="2"/>
  </si>
  <si>
    <t>1-10</t>
  </si>
  <si>
    <t>春野</t>
    <rPh sb="0" eb="2">
      <t>ハルノ</t>
    </rPh>
    <phoneticPr fontId="2"/>
  </si>
  <si>
    <t>1-11</t>
  </si>
  <si>
    <t>大宮東</t>
    <rPh sb="0" eb="2">
      <t>オオミヤ</t>
    </rPh>
    <rPh sb="2" eb="3">
      <t>ヒガシ</t>
    </rPh>
    <phoneticPr fontId="2"/>
  </si>
  <si>
    <t>1-12</t>
  </si>
  <si>
    <t>七里</t>
    <rPh sb="0" eb="1">
      <t>ナナ</t>
    </rPh>
    <rPh sb="1" eb="2">
      <t>サト</t>
    </rPh>
    <phoneticPr fontId="2"/>
  </si>
  <si>
    <t>1-13</t>
  </si>
  <si>
    <t>片柳</t>
    <rPh sb="0" eb="2">
      <t>カタヤナギ</t>
    </rPh>
    <phoneticPr fontId="2"/>
  </si>
  <si>
    <t>1-14</t>
  </si>
  <si>
    <t>与野</t>
    <rPh sb="0" eb="2">
      <t>ヨノ</t>
    </rPh>
    <phoneticPr fontId="2"/>
  </si>
  <si>
    <t>1-15</t>
  </si>
  <si>
    <t>与野南</t>
    <rPh sb="0" eb="2">
      <t>ヨノ</t>
    </rPh>
    <rPh sb="2" eb="3">
      <t>ミナミ</t>
    </rPh>
    <phoneticPr fontId="2"/>
  </si>
  <si>
    <t>1-16</t>
  </si>
  <si>
    <t>西分館</t>
    <rPh sb="0" eb="1">
      <t>ニシ</t>
    </rPh>
    <rPh sb="1" eb="3">
      <t>ブンカン</t>
    </rPh>
    <phoneticPr fontId="2"/>
  </si>
  <si>
    <t>1-17</t>
  </si>
  <si>
    <t>岩槻</t>
    <rPh sb="0" eb="2">
      <t>イワツキ</t>
    </rPh>
    <phoneticPr fontId="2"/>
  </si>
  <si>
    <t>1-18</t>
  </si>
  <si>
    <t>岩槻駅東口</t>
    <rPh sb="0" eb="2">
      <t>イワツキ</t>
    </rPh>
    <rPh sb="2" eb="3">
      <t>エキ</t>
    </rPh>
    <rPh sb="3" eb="4">
      <t>ヒガシ</t>
    </rPh>
    <rPh sb="4" eb="5">
      <t>クチ</t>
    </rPh>
    <phoneticPr fontId="2"/>
  </si>
  <si>
    <t>1-19</t>
  </si>
  <si>
    <t>岩槻東部</t>
    <rPh sb="0" eb="2">
      <t>イワツキ</t>
    </rPh>
    <rPh sb="2" eb="4">
      <t>トウブ</t>
    </rPh>
    <phoneticPr fontId="2"/>
  </si>
  <si>
    <t>1-20</t>
  </si>
  <si>
    <t>桜</t>
    <rPh sb="0" eb="1">
      <t>サクラ</t>
    </rPh>
    <phoneticPr fontId="2"/>
  </si>
  <si>
    <t>1-21</t>
  </si>
  <si>
    <t>大久保東</t>
    <rPh sb="0" eb="3">
      <t>オオクボ</t>
    </rPh>
    <rPh sb="3" eb="4">
      <t>ヒガシ</t>
    </rPh>
    <phoneticPr fontId="2"/>
  </si>
  <si>
    <t>1-22</t>
  </si>
  <si>
    <t>北</t>
    <rPh sb="0" eb="1">
      <t>キタ</t>
    </rPh>
    <phoneticPr fontId="2"/>
  </si>
  <si>
    <t>1-23</t>
  </si>
  <si>
    <t>宮原</t>
    <rPh sb="0" eb="2">
      <t>ミヤハラ</t>
    </rPh>
    <phoneticPr fontId="2"/>
  </si>
  <si>
    <t>武蔵浦和</t>
    <rPh sb="0" eb="2">
      <t>ムサシ</t>
    </rPh>
    <rPh sb="2" eb="4">
      <t>ウラワ</t>
    </rPh>
    <phoneticPr fontId="3"/>
  </si>
  <si>
    <t>南浦和</t>
    <rPh sb="0" eb="3">
      <t>ミナミウラワ</t>
    </rPh>
    <phoneticPr fontId="2"/>
  </si>
  <si>
    <t>2</t>
  </si>
  <si>
    <t>上尾市</t>
    <rPh sb="0" eb="3">
      <t>アゲオシ</t>
    </rPh>
    <phoneticPr fontId="2"/>
  </si>
  <si>
    <t>2-1</t>
  </si>
  <si>
    <t>2-2</t>
  </si>
  <si>
    <t>上尾駅前</t>
    <rPh sb="0" eb="2">
      <t>アゲオ</t>
    </rPh>
    <rPh sb="2" eb="4">
      <t>エキマエ</t>
    </rPh>
    <phoneticPr fontId="2"/>
  </si>
  <si>
    <t>2-3</t>
  </si>
  <si>
    <t>大石</t>
    <rPh sb="0" eb="2">
      <t>オオイシ</t>
    </rPh>
    <phoneticPr fontId="2"/>
  </si>
  <si>
    <t>2-4</t>
  </si>
  <si>
    <t>瓦葺</t>
    <rPh sb="0" eb="2">
      <t>カワラブキ</t>
    </rPh>
    <phoneticPr fontId="2"/>
  </si>
  <si>
    <t>2-5</t>
  </si>
  <si>
    <t>平方</t>
    <rPh sb="0" eb="2">
      <t>ヒラカタ</t>
    </rPh>
    <phoneticPr fontId="2"/>
  </si>
  <si>
    <t>2-6</t>
  </si>
  <si>
    <t>たちばな</t>
  </si>
  <si>
    <t>2-7</t>
  </si>
  <si>
    <t>上平公</t>
    <rPh sb="0" eb="1">
      <t>ウエ</t>
    </rPh>
    <rPh sb="1" eb="2">
      <t>ヒラ</t>
    </rPh>
    <rPh sb="2" eb="3">
      <t>コウ</t>
    </rPh>
    <phoneticPr fontId="2"/>
  </si>
  <si>
    <t>2-8</t>
  </si>
  <si>
    <t>原市公</t>
    <rPh sb="0" eb="2">
      <t>ハライチ</t>
    </rPh>
    <rPh sb="2" eb="3">
      <t>コウ</t>
    </rPh>
    <phoneticPr fontId="2"/>
  </si>
  <si>
    <t>2-9</t>
  </si>
  <si>
    <t>大谷公</t>
    <rPh sb="0" eb="2">
      <t>オオヤ</t>
    </rPh>
    <rPh sb="2" eb="3">
      <t>コウ</t>
    </rPh>
    <phoneticPr fontId="2"/>
  </si>
  <si>
    <t>朝霞市</t>
    <rPh sb="0" eb="3">
      <t>アサカシ</t>
    </rPh>
    <phoneticPr fontId="0"/>
  </si>
  <si>
    <t>3-1</t>
  </si>
  <si>
    <t>朝霞</t>
    <rPh sb="0" eb="2">
      <t>アサカ</t>
    </rPh>
    <phoneticPr fontId="0"/>
  </si>
  <si>
    <t>3-2</t>
  </si>
  <si>
    <t>北分館</t>
    <rPh sb="0" eb="1">
      <t>キタ</t>
    </rPh>
    <rPh sb="1" eb="3">
      <t>ブンカン</t>
    </rPh>
    <phoneticPr fontId="0"/>
  </si>
  <si>
    <t>3-3</t>
  </si>
  <si>
    <t>東朝霞公</t>
    <rPh sb="0" eb="1">
      <t>ヒガシ</t>
    </rPh>
    <rPh sb="1" eb="3">
      <t>アサカ</t>
    </rPh>
    <rPh sb="3" eb="4">
      <t>コウ</t>
    </rPh>
    <phoneticPr fontId="0"/>
  </si>
  <si>
    <t>3-4</t>
  </si>
  <si>
    <t>西朝霞公</t>
    <rPh sb="0" eb="1">
      <t>ニシ</t>
    </rPh>
    <rPh sb="1" eb="3">
      <t>アサカ</t>
    </rPh>
    <rPh sb="3" eb="4">
      <t>コウ</t>
    </rPh>
    <phoneticPr fontId="0"/>
  </si>
  <si>
    <t>3-5</t>
  </si>
  <si>
    <t>南朝霞公</t>
    <rPh sb="0" eb="1">
      <t>ミナミ</t>
    </rPh>
    <rPh sb="1" eb="3">
      <t>アサカ</t>
    </rPh>
    <rPh sb="3" eb="4">
      <t>コウ</t>
    </rPh>
    <phoneticPr fontId="0"/>
  </si>
  <si>
    <t>3-6</t>
  </si>
  <si>
    <t>北朝霞公</t>
    <rPh sb="0" eb="1">
      <t>キタ</t>
    </rPh>
    <rPh sb="3" eb="4">
      <t>コウ</t>
    </rPh>
    <phoneticPr fontId="0"/>
  </si>
  <si>
    <t>3-7</t>
  </si>
  <si>
    <t>内間木公</t>
    <rPh sb="0" eb="2">
      <t>ウチマ</t>
    </rPh>
    <rPh sb="2" eb="3">
      <t>キ</t>
    </rPh>
    <rPh sb="3" eb="4">
      <t>コウ</t>
    </rPh>
    <phoneticPr fontId="0"/>
  </si>
  <si>
    <t>入間市</t>
    <rPh sb="0" eb="3">
      <t>イルマシ</t>
    </rPh>
    <phoneticPr fontId="2"/>
  </si>
  <si>
    <t>4-1</t>
  </si>
  <si>
    <t>入間市立</t>
    <rPh sb="0" eb="4">
      <t>イルマシリツ</t>
    </rPh>
    <phoneticPr fontId="2"/>
  </si>
  <si>
    <t>4-2</t>
  </si>
  <si>
    <t>西武分</t>
    <rPh sb="0" eb="2">
      <t>セイブ</t>
    </rPh>
    <rPh sb="2" eb="3">
      <t>ブン</t>
    </rPh>
    <phoneticPr fontId="2"/>
  </si>
  <si>
    <t>4-3</t>
  </si>
  <si>
    <t>金子分</t>
    <rPh sb="0" eb="2">
      <t>カネコ</t>
    </rPh>
    <rPh sb="2" eb="3">
      <t>ブン</t>
    </rPh>
    <phoneticPr fontId="2"/>
  </si>
  <si>
    <t>4-4</t>
  </si>
  <si>
    <t>藤沢分</t>
    <rPh sb="0" eb="2">
      <t>フジサワ</t>
    </rPh>
    <rPh sb="2" eb="3">
      <t>ブン</t>
    </rPh>
    <phoneticPr fontId="2"/>
  </si>
  <si>
    <t>桶川市</t>
    <rPh sb="0" eb="3">
      <t>オケガワシ</t>
    </rPh>
    <phoneticPr fontId="2"/>
  </si>
  <si>
    <t>5-1</t>
  </si>
  <si>
    <t>5-2</t>
  </si>
  <si>
    <t>5-3</t>
  </si>
  <si>
    <t>春日部市</t>
    <rPh sb="0" eb="4">
      <t>カスカベシ</t>
    </rPh>
    <phoneticPr fontId="2"/>
  </si>
  <si>
    <t>6-1</t>
  </si>
  <si>
    <t>中央</t>
    <rPh sb="0" eb="2">
      <t>チュウオウ</t>
    </rPh>
    <phoneticPr fontId="2"/>
  </si>
  <si>
    <t>6-2</t>
  </si>
  <si>
    <t>武里</t>
    <rPh sb="0" eb="2">
      <t>タケサト</t>
    </rPh>
    <phoneticPr fontId="2"/>
  </si>
  <si>
    <t>6-3</t>
  </si>
  <si>
    <t>庄和</t>
    <rPh sb="0" eb="2">
      <t>ショウワ</t>
    </rPh>
    <phoneticPr fontId="2"/>
  </si>
  <si>
    <t>加須市</t>
    <rPh sb="0" eb="3">
      <t>カゾシ</t>
    </rPh>
    <phoneticPr fontId="2"/>
  </si>
  <si>
    <t>7-1</t>
  </si>
  <si>
    <t>加須</t>
    <phoneticPr fontId="3"/>
  </si>
  <si>
    <t>7-2</t>
  </si>
  <si>
    <t>騎西</t>
    <phoneticPr fontId="3"/>
  </si>
  <si>
    <t>7-3</t>
  </si>
  <si>
    <t>北川辺</t>
    <phoneticPr fontId="3"/>
  </si>
  <si>
    <t>7-4</t>
  </si>
  <si>
    <t>おおとね</t>
    <phoneticPr fontId="2"/>
  </si>
  <si>
    <t>川口市</t>
    <rPh sb="0" eb="3">
      <t>カワグチシ</t>
    </rPh>
    <phoneticPr fontId="2"/>
  </si>
  <si>
    <t>8-1</t>
  </si>
  <si>
    <t>8-2</t>
  </si>
  <si>
    <t>前川</t>
    <rPh sb="0" eb="2">
      <t>マエカワ</t>
    </rPh>
    <phoneticPr fontId="2"/>
  </si>
  <si>
    <t>8-3</t>
  </si>
  <si>
    <t>新郷</t>
    <rPh sb="0" eb="2">
      <t>シンゴウ</t>
    </rPh>
    <phoneticPr fontId="2"/>
  </si>
  <si>
    <t>8-4</t>
  </si>
  <si>
    <t>横曽根</t>
    <rPh sb="0" eb="3">
      <t>ヨコゾネ</t>
    </rPh>
    <phoneticPr fontId="2"/>
  </si>
  <si>
    <t>8-5</t>
  </si>
  <si>
    <t>戸塚</t>
    <rPh sb="0" eb="2">
      <t>トツカ</t>
    </rPh>
    <phoneticPr fontId="2"/>
  </si>
  <si>
    <t>8-6</t>
  </si>
  <si>
    <t>8-7</t>
  </si>
  <si>
    <t>芝園</t>
  </si>
  <si>
    <t>芝北</t>
    <rPh sb="0" eb="1">
      <t>シバ</t>
    </rPh>
    <rPh sb="1" eb="2">
      <t>キタ</t>
    </rPh>
    <phoneticPr fontId="2"/>
  </si>
  <si>
    <t>8-9</t>
  </si>
  <si>
    <t>南鳩ヶ谷</t>
    <rPh sb="0" eb="1">
      <t>ミナミ</t>
    </rPh>
    <rPh sb="1" eb="4">
      <t>ハトガヤ</t>
    </rPh>
    <phoneticPr fontId="3"/>
  </si>
  <si>
    <t>9-1</t>
  </si>
  <si>
    <t>9-2</t>
  </si>
  <si>
    <t>9-3</t>
  </si>
  <si>
    <t>9-4</t>
  </si>
  <si>
    <t>10</t>
  </si>
  <si>
    <t>北本市</t>
    <rPh sb="0" eb="3">
      <t>キタモトシ</t>
    </rPh>
    <phoneticPr fontId="2"/>
  </si>
  <si>
    <t>10-1</t>
    <phoneticPr fontId="3"/>
  </si>
  <si>
    <t>中央</t>
    <rPh sb="0" eb="2">
      <t>チュウオウ</t>
    </rPh>
    <phoneticPr fontId="3"/>
  </si>
  <si>
    <t>10-2</t>
    <phoneticPr fontId="3"/>
  </si>
  <si>
    <t>こども</t>
    <phoneticPr fontId="2"/>
  </si>
  <si>
    <t>11</t>
  </si>
  <si>
    <t>行田市</t>
    <rPh sb="0" eb="3">
      <t>ギョウダシ</t>
    </rPh>
    <phoneticPr fontId="2"/>
  </si>
  <si>
    <t>久喜市</t>
    <rPh sb="0" eb="3">
      <t>クキシ</t>
    </rPh>
    <phoneticPr fontId="2"/>
  </si>
  <si>
    <t>12-1</t>
  </si>
  <si>
    <t>12-2</t>
  </si>
  <si>
    <t>菖蒲</t>
    <rPh sb="0" eb="2">
      <t>ショウブ</t>
    </rPh>
    <phoneticPr fontId="2"/>
  </si>
  <si>
    <t>12-3</t>
  </si>
  <si>
    <t>栗橋文</t>
    <rPh sb="0" eb="2">
      <t>クリハシ</t>
    </rPh>
    <rPh sb="2" eb="3">
      <t>ブン</t>
    </rPh>
    <phoneticPr fontId="2"/>
  </si>
  <si>
    <t>12-4</t>
  </si>
  <si>
    <t>鷲宮</t>
    <rPh sb="0" eb="2">
      <t>ワシノミヤ</t>
    </rPh>
    <phoneticPr fontId="2"/>
  </si>
  <si>
    <t>12-5</t>
  </si>
  <si>
    <t>東公</t>
    <rPh sb="0" eb="1">
      <t>ヒガシ</t>
    </rPh>
    <rPh sb="1" eb="2">
      <t>コウ</t>
    </rPh>
    <phoneticPr fontId="2"/>
  </si>
  <si>
    <t>12-6</t>
  </si>
  <si>
    <t>西公</t>
    <rPh sb="0" eb="1">
      <t>ニシ</t>
    </rPh>
    <rPh sb="1" eb="2">
      <t>コウ</t>
    </rPh>
    <phoneticPr fontId="2"/>
  </si>
  <si>
    <t>12-7</t>
  </si>
  <si>
    <t>森下公</t>
    <rPh sb="0" eb="2">
      <t>モリシタ</t>
    </rPh>
    <rPh sb="2" eb="3">
      <t>コウ</t>
    </rPh>
    <phoneticPr fontId="2"/>
  </si>
  <si>
    <t>13</t>
  </si>
  <si>
    <t>13-1</t>
  </si>
  <si>
    <t>13-2</t>
  </si>
  <si>
    <t>13-3</t>
  </si>
  <si>
    <t>13-4</t>
  </si>
  <si>
    <t>鴻巣市</t>
    <rPh sb="0" eb="3">
      <t>コウノスシ</t>
    </rPh>
    <phoneticPr fontId="2"/>
  </si>
  <si>
    <t>14-1</t>
  </si>
  <si>
    <t>鴻巣中央</t>
    <rPh sb="0" eb="2">
      <t>コウノス</t>
    </rPh>
    <rPh sb="2" eb="4">
      <t>チュウオウ</t>
    </rPh>
    <phoneticPr fontId="2"/>
  </si>
  <si>
    <t>14-2</t>
  </si>
  <si>
    <t>吹上</t>
    <rPh sb="0" eb="2">
      <t>フキアゲ</t>
    </rPh>
    <phoneticPr fontId="2"/>
  </si>
  <si>
    <t>14-3</t>
  </si>
  <si>
    <t>川里</t>
    <rPh sb="0" eb="2">
      <t>カワサト</t>
    </rPh>
    <phoneticPr fontId="2"/>
  </si>
  <si>
    <t>越谷市</t>
    <rPh sb="0" eb="3">
      <t>コシガヤシ</t>
    </rPh>
    <phoneticPr fontId="2"/>
  </si>
  <si>
    <t>15-1</t>
  </si>
  <si>
    <t>越谷市立</t>
    <rPh sb="0" eb="2">
      <t>コシガヤ</t>
    </rPh>
    <rPh sb="2" eb="4">
      <t>シリツ</t>
    </rPh>
    <phoneticPr fontId="2"/>
  </si>
  <si>
    <t>15-2</t>
  </si>
  <si>
    <t>北部</t>
    <rPh sb="0" eb="2">
      <t>ホクブ</t>
    </rPh>
    <phoneticPr fontId="2"/>
  </si>
  <si>
    <t>15-3</t>
  </si>
  <si>
    <t>南部</t>
    <rPh sb="0" eb="2">
      <t>ナンブ</t>
    </rPh>
    <phoneticPr fontId="2"/>
  </si>
  <si>
    <t>15-4</t>
    <phoneticPr fontId="3"/>
  </si>
  <si>
    <t>坂戸市</t>
    <rPh sb="0" eb="2">
      <t>サカト</t>
    </rPh>
    <rPh sb="2" eb="3">
      <t>シ</t>
    </rPh>
    <phoneticPr fontId="2"/>
  </si>
  <si>
    <t>16-1</t>
  </si>
  <si>
    <t>坂戸市中央</t>
    <rPh sb="0" eb="3">
      <t>サカドシ</t>
    </rPh>
    <rPh sb="3" eb="5">
      <t>チュウオウ</t>
    </rPh>
    <phoneticPr fontId="2"/>
  </si>
  <si>
    <t>16-2</t>
  </si>
  <si>
    <t>勝呂分</t>
    <rPh sb="0" eb="2">
      <t>スグロ</t>
    </rPh>
    <rPh sb="2" eb="3">
      <t>ブン</t>
    </rPh>
    <phoneticPr fontId="2"/>
  </si>
  <si>
    <t>16-3</t>
  </si>
  <si>
    <t>大家分</t>
    <rPh sb="0" eb="2">
      <t>オオヤ</t>
    </rPh>
    <rPh sb="2" eb="3">
      <t>ブン</t>
    </rPh>
    <phoneticPr fontId="2"/>
  </si>
  <si>
    <t>16-4</t>
  </si>
  <si>
    <t>城山公</t>
    <rPh sb="0" eb="2">
      <t>シロヤマ</t>
    </rPh>
    <rPh sb="2" eb="3">
      <t>コウ</t>
    </rPh>
    <phoneticPr fontId="2"/>
  </si>
  <si>
    <t>幸手市</t>
    <rPh sb="0" eb="3">
      <t>サッテシ</t>
    </rPh>
    <phoneticPr fontId="2"/>
  </si>
  <si>
    <t>17-1</t>
    <phoneticPr fontId="3"/>
  </si>
  <si>
    <t>幸手市立</t>
    <rPh sb="0" eb="3">
      <t>サッテシ</t>
    </rPh>
    <rPh sb="3" eb="4">
      <t>リツ</t>
    </rPh>
    <phoneticPr fontId="3"/>
  </si>
  <si>
    <t>17-2</t>
    <phoneticPr fontId="3"/>
  </si>
  <si>
    <t>香日向</t>
    <rPh sb="0" eb="1">
      <t>コウ</t>
    </rPh>
    <rPh sb="1" eb="3">
      <t>ヒナタ</t>
    </rPh>
    <phoneticPr fontId="3"/>
  </si>
  <si>
    <t>狭山市</t>
    <rPh sb="0" eb="3">
      <t>サヤマシ</t>
    </rPh>
    <phoneticPr fontId="2"/>
  </si>
  <si>
    <t>18-1</t>
  </si>
  <si>
    <t>狭山中央</t>
    <rPh sb="0" eb="2">
      <t>サヤマ</t>
    </rPh>
    <rPh sb="2" eb="4">
      <t>チュウオウ</t>
    </rPh>
    <phoneticPr fontId="2"/>
  </si>
  <si>
    <t>18-2</t>
  </si>
  <si>
    <t>19-1</t>
  </si>
  <si>
    <t>19-2</t>
  </si>
  <si>
    <t>19-3</t>
  </si>
  <si>
    <t>19-4</t>
  </si>
  <si>
    <t>白岡市</t>
    <rPh sb="0" eb="2">
      <t>シラオカ</t>
    </rPh>
    <rPh sb="2" eb="3">
      <t>シ</t>
    </rPh>
    <phoneticPr fontId="2"/>
  </si>
  <si>
    <t>21</t>
    <phoneticPr fontId="3"/>
  </si>
  <si>
    <t>草加市</t>
    <rPh sb="0" eb="2">
      <t>ソウカ</t>
    </rPh>
    <rPh sb="2" eb="3">
      <t>シ</t>
    </rPh>
    <phoneticPr fontId="2"/>
  </si>
  <si>
    <t>22-1</t>
  </si>
  <si>
    <t>22-2</t>
  </si>
  <si>
    <t>22-3</t>
  </si>
  <si>
    <t>22-4</t>
  </si>
  <si>
    <t>23</t>
    <phoneticPr fontId="3"/>
  </si>
  <si>
    <t>鶴ヶ島市</t>
    <rPh sb="0" eb="4">
      <t>ツルガシマシ</t>
    </rPh>
    <phoneticPr fontId="2"/>
  </si>
  <si>
    <t>23-1</t>
  </si>
  <si>
    <t>鶴ヶ島中央</t>
    <rPh sb="0" eb="3">
      <t>ツルガシマ</t>
    </rPh>
    <rPh sb="3" eb="5">
      <t>チュウオウ</t>
    </rPh>
    <phoneticPr fontId="2"/>
  </si>
  <si>
    <t>23-2</t>
  </si>
  <si>
    <t>東分</t>
    <rPh sb="0" eb="1">
      <t>ヒガシ</t>
    </rPh>
    <rPh sb="1" eb="2">
      <t>ブン</t>
    </rPh>
    <phoneticPr fontId="2"/>
  </si>
  <si>
    <t>23-3</t>
  </si>
  <si>
    <t>西分</t>
    <rPh sb="0" eb="1">
      <t>ニシ</t>
    </rPh>
    <rPh sb="1" eb="2">
      <t>ブン</t>
    </rPh>
    <phoneticPr fontId="2"/>
  </si>
  <si>
    <t>23-4</t>
  </si>
  <si>
    <t>南分</t>
    <rPh sb="0" eb="1">
      <t>ミナミ</t>
    </rPh>
    <rPh sb="1" eb="2">
      <t>ブン</t>
    </rPh>
    <phoneticPr fontId="2"/>
  </si>
  <si>
    <t>23-5</t>
  </si>
  <si>
    <t>北分</t>
    <rPh sb="0" eb="1">
      <t>キタ</t>
    </rPh>
    <rPh sb="1" eb="2">
      <t>ブン</t>
    </rPh>
    <phoneticPr fontId="2"/>
  </si>
  <si>
    <t>23-6</t>
  </si>
  <si>
    <t>富士見分</t>
    <rPh sb="0" eb="3">
      <t>フジミ</t>
    </rPh>
    <rPh sb="3" eb="4">
      <t>ブン</t>
    </rPh>
    <phoneticPr fontId="2"/>
  </si>
  <si>
    <t>23-7</t>
  </si>
  <si>
    <t>大橋分</t>
    <rPh sb="0" eb="2">
      <t>オオハシ</t>
    </rPh>
    <rPh sb="2" eb="3">
      <t>ブン</t>
    </rPh>
    <phoneticPr fontId="2"/>
  </si>
  <si>
    <t>所沢市</t>
    <rPh sb="0" eb="3">
      <t>トコロザワシ</t>
    </rPh>
    <phoneticPr fontId="2"/>
  </si>
  <si>
    <t>24-1</t>
  </si>
  <si>
    <t>24-2</t>
  </si>
  <si>
    <t>所沢分</t>
    <rPh sb="0" eb="2">
      <t>トコロザワ</t>
    </rPh>
    <rPh sb="2" eb="3">
      <t>ブン</t>
    </rPh>
    <phoneticPr fontId="2"/>
  </si>
  <si>
    <t>24-3</t>
  </si>
  <si>
    <t>椿峰分</t>
    <rPh sb="0" eb="1">
      <t>ツバキ</t>
    </rPh>
    <rPh sb="1" eb="2">
      <t>ミネ</t>
    </rPh>
    <rPh sb="2" eb="3">
      <t>ブン</t>
    </rPh>
    <phoneticPr fontId="2"/>
  </si>
  <si>
    <t>24-4</t>
  </si>
  <si>
    <t>狭山ヶ丘分</t>
    <rPh sb="0" eb="4">
      <t>サヤマガオカ</t>
    </rPh>
    <rPh sb="4" eb="5">
      <t>フン</t>
    </rPh>
    <phoneticPr fontId="2"/>
  </si>
  <si>
    <t>24-5</t>
  </si>
  <si>
    <t>富岡分</t>
    <rPh sb="0" eb="2">
      <t>トミオカ</t>
    </rPh>
    <rPh sb="2" eb="3">
      <t>ブン</t>
    </rPh>
    <phoneticPr fontId="2"/>
  </si>
  <si>
    <t>24-6</t>
  </si>
  <si>
    <t>吾妻分</t>
    <rPh sb="0" eb="2">
      <t>アヅマ</t>
    </rPh>
    <rPh sb="2" eb="3">
      <t>ブン</t>
    </rPh>
    <phoneticPr fontId="2"/>
  </si>
  <si>
    <t>24-7</t>
  </si>
  <si>
    <t>柳瀬分</t>
    <rPh sb="0" eb="2">
      <t>ヤナセ</t>
    </rPh>
    <rPh sb="2" eb="3">
      <t>ブン</t>
    </rPh>
    <phoneticPr fontId="2"/>
  </si>
  <si>
    <t>24-8</t>
  </si>
  <si>
    <t>新所沢分</t>
    <rPh sb="0" eb="1">
      <t>シン</t>
    </rPh>
    <rPh sb="1" eb="3">
      <t>トコロザワ</t>
    </rPh>
    <rPh sb="3" eb="4">
      <t>ブン</t>
    </rPh>
    <phoneticPr fontId="2"/>
  </si>
  <si>
    <t>戸田市</t>
    <rPh sb="0" eb="3">
      <t>トダシ</t>
    </rPh>
    <phoneticPr fontId="2"/>
  </si>
  <si>
    <t>上戸田分</t>
    <rPh sb="0" eb="3">
      <t>カミトダ</t>
    </rPh>
    <rPh sb="3" eb="4">
      <t>ブン</t>
    </rPh>
    <phoneticPr fontId="2"/>
  </si>
  <si>
    <t>下戸田分</t>
    <rPh sb="0" eb="3">
      <t>シモトダ</t>
    </rPh>
    <rPh sb="3" eb="4">
      <t>ブン</t>
    </rPh>
    <phoneticPr fontId="2"/>
  </si>
  <si>
    <t>美笹分</t>
    <rPh sb="0" eb="1">
      <t>ビ</t>
    </rPh>
    <rPh sb="1" eb="2">
      <t>ササ</t>
    </rPh>
    <rPh sb="2" eb="3">
      <t>ブン</t>
    </rPh>
    <phoneticPr fontId="2"/>
  </si>
  <si>
    <t>下戸田南分</t>
    <rPh sb="0" eb="3">
      <t>シモトダ</t>
    </rPh>
    <rPh sb="3" eb="4">
      <t>ミナミ</t>
    </rPh>
    <rPh sb="4" eb="5">
      <t>ブン</t>
    </rPh>
    <phoneticPr fontId="2"/>
  </si>
  <si>
    <t>25-6</t>
    <phoneticPr fontId="3"/>
  </si>
  <si>
    <t>26</t>
    <phoneticPr fontId="3"/>
  </si>
  <si>
    <t>新座市</t>
    <rPh sb="0" eb="3">
      <t>ニイザシ</t>
    </rPh>
    <phoneticPr fontId="2"/>
  </si>
  <si>
    <t>新座中央</t>
    <rPh sb="0" eb="2">
      <t>ニイザ</t>
    </rPh>
    <rPh sb="2" eb="4">
      <t>チュウオウ</t>
    </rPh>
    <phoneticPr fontId="2"/>
  </si>
  <si>
    <t>福祉の里</t>
    <rPh sb="0" eb="2">
      <t>フクシ</t>
    </rPh>
    <rPh sb="3" eb="4">
      <t>サト</t>
    </rPh>
    <phoneticPr fontId="2"/>
  </si>
  <si>
    <t>27</t>
    <phoneticPr fontId="3"/>
  </si>
  <si>
    <t>蓮田市</t>
    <rPh sb="0" eb="3">
      <t>ハスダシ</t>
    </rPh>
    <phoneticPr fontId="2"/>
  </si>
  <si>
    <t>28</t>
    <phoneticPr fontId="3"/>
  </si>
  <si>
    <t>羽生市</t>
    <rPh sb="0" eb="3">
      <t>ハニュウシ</t>
    </rPh>
    <phoneticPr fontId="2"/>
  </si>
  <si>
    <t>東松山市</t>
    <rPh sb="0" eb="4">
      <t>ヒガシマツヤマシ</t>
    </rPh>
    <phoneticPr fontId="2"/>
  </si>
  <si>
    <t>東松山市立</t>
    <rPh sb="0" eb="5">
      <t>ヒガシマツヤマシリツ</t>
    </rPh>
    <phoneticPr fontId="2"/>
  </si>
  <si>
    <t>高坂</t>
    <rPh sb="0" eb="2">
      <t>タカサカ</t>
    </rPh>
    <phoneticPr fontId="2"/>
  </si>
  <si>
    <t>なしの花</t>
    <rPh sb="3" eb="4">
      <t>ハナ</t>
    </rPh>
    <phoneticPr fontId="2"/>
  </si>
  <si>
    <t>31</t>
  </si>
  <si>
    <t>日高市</t>
    <rPh sb="0" eb="2">
      <t>ヒダカ</t>
    </rPh>
    <rPh sb="2" eb="3">
      <t>シ</t>
    </rPh>
    <phoneticPr fontId="2"/>
  </si>
  <si>
    <t>32</t>
    <phoneticPr fontId="3"/>
  </si>
  <si>
    <t>深谷市</t>
    <rPh sb="0" eb="3">
      <t>フカヤシ</t>
    </rPh>
    <phoneticPr fontId="2"/>
  </si>
  <si>
    <t>深谷市立</t>
    <rPh sb="0" eb="4">
      <t>フカヤシリツ</t>
    </rPh>
    <phoneticPr fontId="2"/>
  </si>
  <si>
    <t>32-2</t>
  </si>
  <si>
    <t>32-3</t>
  </si>
  <si>
    <t>岡部</t>
    <rPh sb="0" eb="2">
      <t>オカベ</t>
    </rPh>
    <phoneticPr fontId="2"/>
  </si>
  <si>
    <t>32-4</t>
  </si>
  <si>
    <t>川本</t>
    <rPh sb="0" eb="1">
      <t>カワ</t>
    </rPh>
    <rPh sb="1" eb="2">
      <t>ホン</t>
    </rPh>
    <phoneticPr fontId="2"/>
  </si>
  <si>
    <t>32-5</t>
  </si>
  <si>
    <t>花園こども</t>
    <rPh sb="0" eb="2">
      <t>ハナゾノ</t>
    </rPh>
    <phoneticPr fontId="2"/>
  </si>
  <si>
    <t>富士見市</t>
    <rPh sb="0" eb="4">
      <t>フジミシ</t>
    </rPh>
    <phoneticPr fontId="2"/>
  </si>
  <si>
    <t>33-1</t>
  </si>
  <si>
    <t>富士見中央</t>
    <rPh sb="0" eb="3">
      <t>フジミ</t>
    </rPh>
    <rPh sb="3" eb="5">
      <t>チュウオウ</t>
    </rPh>
    <phoneticPr fontId="2"/>
  </si>
  <si>
    <t>33-2</t>
  </si>
  <si>
    <t>ふじみ野</t>
    <rPh sb="3" eb="4">
      <t>ノ</t>
    </rPh>
    <phoneticPr fontId="2"/>
  </si>
  <si>
    <t>33-3</t>
  </si>
  <si>
    <t>鶴瀬西</t>
    <rPh sb="0" eb="2">
      <t>ツルセ</t>
    </rPh>
    <rPh sb="2" eb="3">
      <t>ニシ</t>
    </rPh>
    <phoneticPr fontId="2"/>
  </si>
  <si>
    <t>33-4</t>
  </si>
  <si>
    <t>水谷東</t>
    <rPh sb="0" eb="2">
      <t>ミズタニ</t>
    </rPh>
    <rPh sb="2" eb="3">
      <t>ヒガシ</t>
    </rPh>
    <phoneticPr fontId="2"/>
  </si>
  <si>
    <t>34</t>
    <phoneticPr fontId="3"/>
  </si>
  <si>
    <t>ふじみ野市</t>
    <rPh sb="3" eb="5">
      <t>ノシ</t>
    </rPh>
    <phoneticPr fontId="2"/>
  </si>
  <si>
    <t>34-1</t>
    <phoneticPr fontId="3"/>
  </si>
  <si>
    <t>大井</t>
    <rPh sb="0" eb="2">
      <t>オオイ</t>
    </rPh>
    <phoneticPr fontId="2"/>
  </si>
  <si>
    <t>34-2</t>
    <phoneticPr fontId="3"/>
  </si>
  <si>
    <t>上福岡</t>
    <rPh sb="0" eb="3">
      <t>カミフクオカ</t>
    </rPh>
    <phoneticPr fontId="2"/>
  </si>
  <si>
    <t>三郷市</t>
    <rPh sb="0" eb="3">
      <t>ミサトシ</t>
    </rPh>
    <phoneticPr fontId="2"/>
  </si>
  <si>
    <t>36-1</t>
  </si>
  <si>
    <t>三郷市立</t>
    <rPh sb="0" eb="4">
      <t>ミサトシリツ</t>
    </rPh>
    <phoneticPr fontId="2"/>
  </si>
  <si>
    <t>36-2</t>
  </si>
  <si>
    <t>早稲田</t>
    <rPh sb="0" eb="3">
      <t>ワセダ</t>
    </rPh>
    <phoneticPr fontId="2"/>
  </si>
  <si>
    <t>36-3</t>
  </si>
  <si>
    <t>36-4</t>
  </si>
  <si>
    <t>コミセン</t>
  </si>
  <si>
    <t>36-5</t>
  </si>
  <si>
    <t>彦成</t>
    <rPh sb="0" eb="1">
      <t>ヒコ</t>
    </rPh>
    <rPh sb="1" eb="2">
      <t>ナリ</t>
    </rPh>
    <phoneticPr fontId="2"/>
  </si>
  <si>
    <t>36-6</t>
  </si>
  <si>
    <t>東和東</t>
    <rPh sb="0" eb="2">
      <t>トウワ</t>
    </rPh>
    <rPh sb="2" eb="3">
      <t>トウ</t>
    </rPh>
    <phoneticPr fontId="2"/>
  </si>
  <si>
    <t>36-7</t>
  </si>
  <si>
    <t>高州</t>
    <rPh sb="0" eb="2">
      <t>タカス</t>
    </rPh>
    <phoneticPr fontId="2"/>
  </si>
  <si>
    <t>37</t>
    <phoneticPr fontId="3"/>
  </si>
  <si>
    <t>八潮市</t>
    <rPh sb="0" eb="3">
      <t>ヤシオシ</t>
    </rPh>
    <phoneticPr fontId="2"/>
  </si>
  <si>
    <t>37-1</t>
  </si>
  <si>
    <t>八幡</t>
    <rPh sb="0" eb="2">
      <t>ハチマン</t>
    </rPh>
    <phoneticPr fontId="2"/>
  </si>
  <si>
    <t>37-2</t>
  </si>
  <si>
    <t>八條</t>
    <rPh sb="0" eb="1">
      <t>ハチ</t>
    </rPh>
    <rPh sb="1" eb="2">
      <t>ジョウ</t>
    </rPh>
    <phoneticPr fontId="2"/>
  </si>
  <si>
    <t>38</t>
    <phoneticPr fontId="3"/>
  </si>
  <si>
    <t>吉川市</t>
    <rPh sb="0" eb="3">
      <t>ヨシカワシ</t>
    </rPh>
    <phoneticPr fontId="2"/>
  </si>
  <si>
    <t>38-1</t>
    <phoneticPr fontId="3"/>
  </si>
  <si>
    <t>吉川市立</t>
    <rPh sb="0" eb="3">
      <t>ヨシカワシ</t>
    </rPh>
    <rPh sb="3" eb="4">
      <t>リツ</t>
    </rPh>
    <phoneticPr fontId="2"/>
  </si>
  <si>
    <t>38-2</t>
    <phoneticPr fontId="3"/>
  </si>
  <si>
    <t>視聴覚</t>
    <rPh sb="0" eb="3">
      <t>シチョウカク</t>
    </rPh>
    <phoneticPr fontId="2"/>
  </si>
  <si>
    <t>38-3</t>
    <phoneticPr fontId="3"/>
  </si>
  <si>
    <t>中央公</t>
    <rPh sb="0" eb="2">
      <t>チュウオウ</t>
    </rPh>
    <rPh sb="2" eb="3">
      <t>コウ</t>
    </rPh>
    <phoneticPr fontId="2"/>
  </si>
  <si>
    <t>38-4</t>
    <phoneticPr fontId="3"/>
  </si>
  <si>
    <t>旭地区</t>
    <rPh sb="0" eb="1">
      <t>アサヒ</t>
    </rPh>
    <rPh sb="1" eb="3">
      <t>チク</t>
    </rPh>
    <phoneticPr fontId="2"/>
  </si>
  <si>
    <t>39-1</t>
  </si>
  <si>
    <t>39-2</t>
  </si>
  <si>
    <t>40</t>
    <phoneticPr fontId="3"/>
  </si>
  <si>
    <t>蕨市</t>
    <rPh sb="0" eb="2">
      <t>ワラビシ</t>
    </rPh>
    <phoneticPr fontId="2"/>
  </si>
  <si>
    <t>40-1</t>
    <phoneticPr fontId="3"/>
  </si>
  <si>
    <t>蕨市立</t>
    <rPh sb="0" eb="1">
      <t>ワラビ</t>
    </rPh>
    <rPh sb="1" eb="3">
      <t>シリツ</t>
    </rPh>
    <phoneticPr fontId="2"/>
  </si>
  <si>
    <t>－</t>
    <phoneticPr fontId="3"/>
  </si>
  <si>
    <t>40-2</t>
    <phoneticPr fontId="3"/>
  </si>
  <si>
    <t>塚越</t>
  </si>
  <si>
    <t>40-3</t>
    <phoneticPr fontId="3"/>
  </si>
  <si>
    <t>北町</t>
  </si>
  <si>
    <t>40-4</t>
    <phoneticPr fontId="3"/>
  </si>
  <si>
    <t>錦町</t>
  </si>
  <si>
    <t>市　計</t>
    <rPh sb="0" eb="1">
      <t>シ</t>
    </rPh>
    <rPh sb="2" eb="3">
      <t>ケイ</t>
    </rPh>
    <phoneticPr fontId="3"/>
  </si>
  <si>
    <t>41</t>
    <phoneticPr fontId="3"/>
  </si>
  <si>
    <t>伊奈町</t>
    <rPh sb="0" eb="2">
      <t>イナ</t>
    </rPh>
    <rPh sb="2" eb="3">
      <t>チョウ</t>
    </rPh>
    <phoneticPr fontId="2"/>
  </si>
  <si>
    <t>41-1</t>
    <phoneticPr fontId="3"/>
  </si>
  <si>
    <t>伊奈町立</t>
    <rPh sb="0" eb="2">
      <t>イナ</t>
    </rPh>
    <rPh sb="2" eb="3">
      <t>チョウ</t>
    </rPh>
    <rPh sb="3" eb="4">
      <t>リツ</t>
    </rPh>
    <phoneticPr fontId="2"/>
  </si>
  <si>
    <t>41-2</t>
    <phoneticPr fontId="3"/>
  </si>
  <si>
    <t>ふれあい活動セ</t>
    <rPh sb="4" eb="6">
      <t>カツドウ</t>
    </rPh>
    <phoneticPr fontId="3"/>
  </si>
  <si>
    <t>42</t>
    <phoneticPr fontId="3"/>
  </si>
  <si>
    <t>小鹿野町</t>
    <rPh sb="0" eb="4">
      <t>オガノマチ</t>
    </rPh>
    <phoneticPr fontId="2"/>
  </si>
  <si>
    <t>42-1</t>
    <phoneticPr fontId="3"/>
  </si>
  <si>
    <t>小鹿野町立</t>
    <rPh sb="0" eb="3">
      <t>オガノ</t>
    </rPh>
    <rPh sb="3" eb="4">
      <t>マチ</t>
    </rPh>
    <rPh sb="4" eb="5">
      <t>リツ</t>
    </rPh>
    <phoneticPr fontId="2"/>
  </si>
  <si>
    <t>42-2</t>
    <phoneticPr fontId="3"/>
  </si>
  <si>
    <t>43</t>
    <phoneticPr fontId="3"/>
  </si>
  <si>
    <t>小川町</t>
    <rPh sb="0" eb="2">
      <t>オガワ</t>
    </rPh>
    <rPh sb="2" eb="3">
      <t>マチ</t>
    </rPh>
    <phoneticPr fontId="2"/>
  </si>
  <si>
    <t>44</t>
    <phoneticPr fontId="3"/>
  </si>
  <si>
    <t>越生町</t>
    <rPh sb="0" eb="2">
      <t>オゴセ</t>
    </rPh>
    <rPh sb="2" eb="3">
      <t>マチ</t>
    </rPh>
    <phoneticPr fontId="2"/>
  </si>
  <si>
    <t>45</t>
    <phoneticPr fontId="3"/>
  </si>
  <si>
    <t>神川町</t>
    <rPh sb="0" eb="3">
      <t>カミカワマチ</t>
    </rPh>
    <phoneticPr fontId="2"/>
  </si>
  <si>
    <t>45-1</t>
    <phoneticPr fontId="3"/>
  </si>
  <si>
    <t>45-2</t>
    <phoneticPr fontId="3"/>
  </si>
  <si>
    <t>ふれあいセ</t>
    <phoneticPr fontId="2"/>
  </si>
  <si>
    <t>45-3</t>
    <phoneticPr fontId="3"/>
  </si>
  <si>
    <t>神泉多目的</t>
    <rPh sb="0" eb="2">
      <t>カミイズミ</t>
    </rPh>
    <rPh sb="2" eb="5">
      <t>タモクテキ</t>
    </rPh>
    <phoneticPr fontId="2"/>
  </si>
  <si>
    <t>46</t>
    <phoneticPr fontId="3"/>
  </si>
  <si>
    <t>上里町</t>
    <rPh sb="0" eb="2">
      <t>カミサト</t>
    </rPh>
    <rPh sb="2" eb="3">
      <t>マチ</t>
    </rPh>
    <phoneticPr fontId="2"/>
  </si>
  <si>
    <t>47</t>
    <phoneticPr fontId="3"/>
  </si>
  <si>
    <t>川島町</t>
    <rPh sb="0" eb="2">
      <t>カワジマ</t>
    </rPh>
    <rPh sb="2" eb="3">
      <t>マチ</t>
    </rPh>
    <phoneticPr fontId="2"/>
  </si>
  <si>
    <t>48</t>
    <phoneticPr fontId="3"/>
  </si>
  <si>
    <t>杉戸町</t>
    <rPh sb="0" eb="3">
      <t>スギトマチ</t>
    </rPh>
    <phoneticPr fontId="2"/>
  </si>
  <si>
    <t>48-1</t>
    <phoneticPr fontId="3"/>
  </si>
  <si>
    <t>杉戸町立</t>
    <rPh sb="0" eb="2">
      <t>スギト</t>
    </rPh>
    <rPh sb="2" eb="4">
      <t>チョウリツ</t>
    </rPh>
    <phoneticPr fontId="2"/>
  </si>
  <si>
    <t>48-2</t>
    <phoneticPr fontId="3"/>
  </si>
  <si>
    <t>48-3</t>
    <phoneticPr fontId="3"/>
  </si>
  <si>
    <t>南公</t>
    <rPh sb="0" eb="1">
      <t>ミナミ</t>
    </rPh>
    <rPh sb="1" eb="2">
      <t>コウ</t>
    </rPh>
    <phoneticPr fontId="2"/>
  </si>
  <si>
    <t>48-4</t>
    <phoneticPr fontId="3"/>
  </si>
  <si>
    <t>48-5</t>
    <phoneticPr fontId="3"/>
  </si>
  <si>
    <t>泉公</t>
    <rPh sb="0" eb="1">
      <t>イズミ</t>
    </rPh>
    <rPh sb="1" eb="2">
      <t>コウ</t>
    </rPh>
    <phoneticPr fontId="2"/>
  </si>
  <si>
    <t>48-6</t>
    <phoneticPr fontId="3"/>
  </si>
  <si>
    <t>49</t>
  </si>
  <si>
    <t>ときがわ町</t>
    <rPh sb="4" eb="5">
      <t>マチ</t>
    </rPh>
    <phoneticPr fontId="2"/>
  </si>
  <si>
    <t>49-1</t>
  </si>
  <si>
    <t>ときがわ町立</t>
    <rPh sb="4" eb="6">
      <t>チョウリツ</t>
    </rPh>
    <phoneticPr fontId="2"/>
  </si>
  <si>
    <t>49-2</t>
  </si>
  <si>
    <t>都幾川公</t>
    <rPh sb="0" eb="3">
      <t>トキガワ</t>
    </rPh>
    <rPh sb="3" eb="4">
      <t>オオヤケ</t>
    </rPh>
    <phoneticPr fontId="2"/>
  </si>
  <si>
    <t>51</t>
    <phoneticPr fontId="3"/>
  </si>
  <si>
    <t>滑川町</t>
    <rPh sb="0" eb="2">
      <t>ナメガワ</t>
    </rPh>
    <rPh sb="2" eb="3">
      <t>マチ</t>
    </rPh>
    <phoneticPr fontId="5"/>
  </si>
  <si>
    <t>52</t>
    <phoneticPr fontId="3"/>
  </si>
  <si>
    <t>鳩山町</t>
    <rPh sb="0" eb="2">
      <t>ハトヤマ</t>
    </rPh>
    <rPh sb="2" eb="3">
      <t>マチ</t>
    </rPh>
    <phoneticPr fontId="2"/>
  </si>
  <si>
    <t>54</t>
    <phoneticPr fontId="3"/>
  </si>
  <si>
    <t>松伏町</t>
    <rPh sb="0" eb="3">
      <t>マツブシマチ</t>
    </rPh>
    <phoneticPr fontId="2"/>
  </si>
  <si>
    <t>54-1</t>
    <phoneticPr fontId="3"/>
  </si>
  <si>
    <t>54-2</t>
    <phoneticPr fontId="3"/>
  </si>
  <si>
    <t>多世代交流学習館</t>
    <rPh sb="0" eb="1">
      <t>タ</t>
    </rPh>
    <rPh sb="1" eb="3">
      <t>セダイ</t>
    </rPh>
    <rPh sb="3" eb="5">
      <t>コウリュウ</t>
    </rPh>
    <rPh sb="5" eb="7">
      <t>ガクシュウ</t>
    </rPh>
    <rPh sb="7" eb="8">
      <t>カン</t>
    </rPh>
    <phoneticPr fontId="2"/>
  </si>
  <si>
    <t>55</t>
    <phoneticPr fontId="3"/>
  </si>
  <si>
    <t>美里町</t>
    <rPh sb="0" eb="2">
      <t>ミサト</t>
    </rPh>
    <rPh sb="2" eb="3">
      <t>マチ</t>
    </rPh>
    <phoneticPr fontId="2"/>
  </si>
  <si>
    <t>56</t>
    <phoneticPr fontId="3"/>
  </si>
  <si>
    <t>皆野町</t>
    <rPh sb="0" eb="3">
      <t>ミナノマチ</t>
    </rPh>
    <phoneticPr fontId="2"/>
  </si>
  <si>
    <t>57</t>
    <phoneticPr fontId="3"/>
  </si>
  <si>
    <t>宮代町</t>
    <rPh sb="0" eb="3">
      <t>ミヤシロマチ</t>
    </rPh>
    <phoneticPr fontId="2"/>
  </si>
  <si>
    <t>58</t>
    <phoneticPr fontId="3"/>
  </si>
  <si>
    <t>三芳町</t>
    <rPh sb="0" eb="3">
      <t>ミヨシマチ</t>
    </rPh>
    <phoneticPr fontId="2"/>
  </si>
  <si>
    <t>58-1</t>
    <phoneticPr fontId="3"/>
  </si>
  <si>
    <t>58-2</t>
    <phoneticPr fontId="3"/>
  </si>
  <si>
    <t>竹間沢分</t>
    <rPh sb="0" eb="1">
      <t>タケ</t>
    </rPh>
    <rPh sb="1" eb="2">
      <t>マ</t>
    </rPh>
    <rPh sb="2" eb="3">
      <t>ザワ</t>
    </rPh>
    <rPh sb="3" eb="4">
      <t>ブン</t>
    </rPh>
    <phoneticPr fontId="2"/>
  </si>
  <si>
    <t>59</t>
    <phoneticPr fontId="3"/>
  </si>
  <si>
    <t>毛呂山町</t>
    <rPh sb="0" eb="3">
      <t>モロヤマ</t>
    </rPh>
    <rPh sb="3" eb="4">
      <t>チョウ</t>
    </rPh>
    <phoneticPr fontId="2"/>
  </si>
  <si>
    <t>60</t>
    <phoneticPr fontId="3"/>
  </si>
  <si>
    <t>横瀬町</t>
    <rPh sb="0" eb="3">
      <t>ヨコゼマチ</t>
    </rPh>
    <phoneticPr fontId="2"/>
  </si>
  <si>
    <t>61</t>
    <phoneticPr fontId="3"/>
  </si>
  <si>
    <t>吉見町</t>
    <rPh sb="0" eb="2">
      <t>ヨシミ</t>
    </rPh>
    <rPh sb="2" eb="3">
      <t>マチ</t>
    </rPh>
    <phoneticPr fontId="2"/>
  </si>
  <si>
    <t>62</t>
    <phoneticPr fontId="3"/>
  </si>
  <si>
    <t>寄居町</t>
    <rPh sb="0" eb="2">
      <t>ヨリイ</t>
    </rPh>
    <rPh sb="2" eb="3">
      <t>マチ</t>
    </rPh>
    <phoneticPr fontId="2"/>
  </si>
  <si>
    <t>63</t>
    <phoneticPr fontId="3"/>
  </si>
  <si>
    <t>嵐山町</t>
    <rPh sb="0" eb="2">
      <t>ランザン</t>
    </rPh>
    <rPh sb="2" eb="3">
      <t>マチ</t>
    </rPh>
    <phoneticPr fontId="2"/>
  </si>
  <si>
    <t>町村　計</t>
    <rPh sb="0" eb="2">
      <t>チョウソン</t>
    </rPh>
    <rPh sb="3" eb="4">
      <t>ケイ</t>
    </rPh>
    <phoneticPr fontId="3"/>
  </si>
  <si>
    <t>32-1</t>
    <phoneticPr fontId="3"/>
  </si>
  <si>
    <t>26-2</t>
    <phoneticPr fontId="3"/>
  </si>
  <si>
    <t>26-1</t>
    <phoneticPr fontId="3"/>
  </si>
  <si>
    <t>駅前配本所</t>
    <rPh sb="0" eb="2">
      <t>エキマエ</t>
    </rPh>
    <rPh sb="2" eb="4">
      <t>ハイホン</t>
    </rPh>
    <rPh sb="4" eb="5">
      <t>ジョ</t>
    </rPh>
    <phoneticPr fontId="2"/>
  </si>
  <si>
    <t>熊谷駅前分室</t>
    <rPh sb="0" eb="2">
      <t>クマガヤ</t>
    </rPh>
    <rPh sb="2" eb="4">
      <t>エキマエ</t>
    </rPh>
    <rPh sb="4" eb="5">
      <t>ブン</t>
    </rPh>
    <rPh sb="5" eb="6">
      <t>シツ</t>
    </rPh>
    <phoneticPr fontId="3"/>
  </si>
  <si>
    <t>1-25</t>
    <phoneticPr fontId="3"/>
  </si>
  <si>
    <t>1-24</t>
    <phoneticPr fontId="3"/>
  </si>
  <si>
    <t>図書館名</t>
    <phoneticPr fontId="3"/>
  </si>
  <si>
    <t>20</t>
  </si>
  <si>
    <t>8-8</t>
    <phoneticPr fontId="3"/>
  </si>
  <si>
    <t>熊谷図書館浦和分室</t>
    <rPh sb="0" eb="2">
      <t>クマガヤ</t>
    </rPh>
    <rPh sb="2" eb="5">
      <t>トショカン</t>
    </rPh>
    <rPh sb="5" eb="7">
      <t>ウラワ</t>
    </rPh>
    <rPh sb="7" eb="9">
      <t>ブンシツ</t>
    </rPh>
    <phoneticPr fontId="3"/>
  </si>
  <si>
    <t>1-2</t>
    <phoneticPr fontId="3"/>
  </si>
  <si>
    <t>県立熊谷</t>
    <rPh sb="0" eb="2">
      <t>ケンリツ</t>
    </rPh>
    <rPh sb="2" eb="4">
      <t>クマガヤ</t>
    </rPh>
    <phoneticPr fontId="3"/>
  </si>
  <si>
    <t>1</t>
    <phoneticPr fontId="3"/>
  </si>
  <si>
    <t>うち児童</t>
    <rPh sb="2" eb="4">
      <t>ジドウ</t>
    </rPh>
    <phoneticPr fontId="3"/>
  </si>
  <si>
    <t>団体貸出</t>
    <rPh sb="0" eb="2">
      <t>ダンタイ</t>
    </rPh>
    <rPh sb="2" eb="4">
      <t>カシダシ</t>
    </rPh>
    <phoneticPr fontId="3"/>
  </si>
  <si>
    <t>自動車
図書館</t>
    <rPh sb="0" eb="3">
      <t>ジドウシャ</t>
    </rPh>
    <rPh sb="4" eb="7">
      <t>トショカン</t>
    </rPh>
    <phoneticPr fontId="3"/>
  </si>
  <si>
    <t>小計</t>
    <rPh sb="0" eb="2">
      <t>ショウケイ</t>
    </rPh>
    <phoneticPr fontId="3"/>
  </si>
  <si>
    <t>児童書</t>
    <rPh sb="0" eb="3">
      <t>ジドウショ</t>
    </rPh>
    <phoneticPr fontId="3"/>
  </si>
  <si>
    <t>一般書</t>
    <rPh sb="0" eb="3">
      <t>イッパンショ</t>
    </rPh>
    <phoneticPr fontId="3"/>
  </si>
  <si>
    <t>貸出冊数（冊）</t>
    <rPh sb="0" eb="2">
      <t>カシダシ</t>
    </rPh>
    <rPh sb="2" eb="4">
      <t>サッスウ</t>
    </rPh>
    <rPh sb="5" eb="6">
      <t>サツ</t>
    </rPh>
    <phoneticPr fontId="3"/>
  </si>
  <si>
    <t>登録者数（人）</t>
    <rPh sb="0" eb="3">
      <t>トウロクシャ</t>
    </rPh>
    <rPh sb="3" eb="4">
      <t>スウ</t>
    </rPh>
    <rPh sb="5" eb="6">
      <t>ニン</t>
    </rPh>
    <phoneticPr fontId="3"/>
  </si>
  <si>
    <t>来館者数
（人）</t>
    <rPh sb="0" eb="3">
      <t>ライカンシャ</t>
    </rPh>
    <rPh sb="3" eb="4">
      <t>スウ</t>
    </rPh>
    <rPh sb="6" eb="7">
      <t>ニン</t>
    </rPh>
    <phoneticPr fontId="3"/>
  </si>
  <si>
    <t>29-2</t>
  </si>
  <si>
    <t>29-1</t>
  </si>
  <si>
    <t>－</t>
  </si>
  <si>
    <t>／</t>
    <phoneticPr fontId="1"/>
  </si>
  <si>
    <t>Ⅲ　サービス（１）</t>
    <phoneticPr fontId="1"/>
  </si>
  <si>
    <t>／</t>
  </si>
  <si>
    <t>開館・臨時休館日数（日）</t>
    <rPh sb="0" eb="2">
      <t>カイカン</t>
    </rPh>
    <rPh sb="3" eb="5">
      <t>リンジ</t>
    </rPh>
    <rPh sb="5" eb="7">
      <t>キュウカン</t>
    </rPh>
    <rPh sb="7" eb="9">
      <t>ニッスウ</t>
    </rPh>
    <rPh sb="10" eb="11">
      <t>ニチ</t>
    </rPh>
    <phoneticPr fontId="3"/>
  </si>
  <si>
    <t>開館</t>
    <rPh sb="0" eb="2">
      <t>カイカン</t>
    </rPh>
    <phoneticPr fontId="3"/>
  </si>
  <si>
    <t>コロナによる
臨時休館</t>
    <rPh sb="7" eb="9">
      <t>リンジ</t>
    </rPh>
    <rPh sb="9" eb="11">
      <t>キュウカン</t>
    </rPh>
    <phoneticPr fontId="1"/>
  </si>
  <si>
    <t>※「開館・臨時休館日数（日）」</t>
    <rPh sb="2" eb="4">
      <t>カイカン</t>
    </rPh>
    <rPh sb="5" eb="7">
      <t>リンジ</t>
    </rPh>
    <rPh sb="7" eb="9">
      <t>キュウカン</t>
    </rPh>
    <rPh sb="9" eb="11">
      <t>ニッスウ</t>
    </rPh>
    <rPh sb="12" eb="13">
      <t>ニチ</t>
    </rPh>
    <phoneticPr fontId="1"/>
  </si>
  <si>
    <t>　 「開館」：館内に利用者が入館し書架の閲覧などが可能な状態の日数（通常開館日及びサービスを制限し開館した日）。</t>
    <phoneticPr fontId="1"/>
  </si>
  <si>
    <t>桶川</t>
    <rPh sb="0" eb="2">
      <t>オケガワ</t>
    </rPh>
    <phoneticPr fontId="2"/>
  </si>
  <si>
    <t>川田谷</t>
    <rPh sb="0" eb="3">
      <t>カワタヤ</t>
    </rPh>
    <phoneticPr fontId="2"/>
  </si>
  <si>
    <t>坂田</t>
    <rPh sb="0" eb="2">
      <t>サカタ</t>
    </rPh>
    <phoneticPr fontId="1"/>
  </si>
  <si>
    <t>13-5</t>
  </si>
  <si>
    <t>志木市</t>
    <rPh sb="0" eb="3">
      <t>シキシ</t>
    </rPh>
    <phoneticPr fontId="9"/>
  </si>
  <si>
    <t>柳瀬川</t>
    <rPh sb="0" eb="2">
      <t>ヤナセ</t>
    </rPh>
    <rPh sb="2" eb="3">
      <t>ガワ</t>
    </rPh>
    <phoneticPr fontId="9"/>
  </si>
  <si>
    <t>いろは遊学</t>
    <rPh sb="3" eb="5">
      <t>ユウガク</t>
    </rPh>
    <phoneticPr fontId="9"/>
  </si>
  <si>
    <t>宗岡公</t>
    <rPh sb="0" eb="2">
      <t>ムネオカ</t>
    </rPh>
    <rPh sb="2" eb="3">
      <t>コウ</t>
    </rPh>
    <phoneticPr fontId="9"/>
  </si>
  <si>
    <t>宗岡第二公</t>
    <rPh sb="0" eb="2">
      <t>ムネオカ</t>
    </rPh>
    <rPh sb="2" eb="4">
      <t>ダイニ</t>
    </rPh>
    <rPh sb="4" eb="5">
      <t>コウ</t>
    </rPh>
    <phoneticPr fontId="9"/>
  </si>
  <si>
    <t>22</t>
  </si>
  <si>
    <t>29</t>
  </si>
  <si>
    <t>飯能市</t>
    <rPh sb="0" eb="3">
      <t>ハンノウシ</t>
    </rPh>
    <phoneticPr fontId="9"/>
  </si>
  <si>
    <t>35</t>
  </si>
  <si>
    <t>本庄市</t>
    <rPh sb="0" eb="3">
      <t>ホンジョウシ</t>
    </rPh>
    <phoneticPr fontId="9"/>
  </si>
  <si>
    <t>35-1</t>
  </si>
  <si>
    <t>35-2</t>
  </si>
  <si>
    <t>36-8</t>
    <phoneticPr fontId="1"/>
  </si>
  <si>
    <t>三郷中央におどりプラザ</t>
    <rPh sb="0" eb="4">
      <t>ミサトチュウオウ</t>
    </rPh>
    <phoneticPr fontId="1"/>
  </si>
  <si>
    <t>39</t>
  </si>
  <si>
    <t>分室</t>
    <rPh sb="0" eb="2">
      <t>ブンシツ</t>
    </rPh>
    <phoneticPr fontId="2"/>
  </si>
  <si>
    <t>-</t>
    <phoneticPr fontId="1"/>
  </si>
  <si>
    <t>50</t>
  </si>
  <si>
    <t>***</t>
    <phoneticPr fontId="1"/>
  </si>
  <si>
    <t>本館一括</t>
    <rPh sb="0" eb="2">
      <t>ホンカン</t>
    </rPh>
    <rPh sb="2" eb="4">
      <t>イッカツ</t>
    </rPh>
    <phoneticPr fontId="1"/>
  </si>
  <si>
    <t>5-4</t>
  </si>
  <si>
    <t>中央一括</t>
    <rPh sb="0" eb="2">
      <t>チュウオウ</t>
    </rPh>
    <rPh sb="2" eb="4">
      <t>イッカツ</t>
    </rPh>
    <phoneticPr fontId="1"/>
  </si>
  <si>
    <t>菖蒲一括</t>
    <rPh sb="0" eb="2">
      <t>ショウブ</t>
    </rPh>
    <rPh sb="2" eb="4">
      <t>イッカツ</t>
    </rPh>
    <phoneticPr fontId="1"/>
  </si>
  <si>
    <t>熊谷市</t>
    <rPh sb="0" eb="3">
      <t>クマガヤシ</t>
    </rPh>
    <phoneticPr fontId="11"/>
  </si>
  <si>
    <t>熊谷</t>
    <rPh sb="0" eb="2">
      <t>クマガヤ</t>
    </rPh>
    <phoneticPr fontId="11"/>
  </si>
  <si>
    <t>妻沼</t>
    <rPh sb="0" eb="2">
      <t>メヌマ</t>
    </rPh>
    <phoneticPr fontId="11"/>
  </si>
  <si>
    <t>大里</t>
    <rPh sb="0" eb="2">
      <t>オオサト</t>
    </rPh>
    <phoneticPr fontId="11"/>
  </si>
  <si>
    <t>江南</t>
    <rPh sb="0" eb="2">
      <t>コウナン</t>
    </rPh>
    <phoneticPr fontId="11"/>
  </si>
  <si>
    <t>中央で一括</t>
    <rPh sb="0" eb="2">
      <t>チュウオウ</t>
    </rPh>
    <rPh sb="3" eb="5">
      <t>イッカツ</t>
    </rPh>
    <phoneticPr fontId="1"/>
  </si>
  <si>
    <t>秩父市</t>
    <rPh sb="0" eb="3">
      <t>チチブシ</t>
    </rPh>
    <phoneticPr fontId="12"/>
  </si>
  <si>
    <t>秩父</t>
    <rPh sb="0" eb="2">
      <t>チチブ</t>
    </rPh>
    <phoneticPr fontId="12"/>
  </si>
  <si>
    <t>吉田</t>
    <rPh sb="0" eb="2">
      <t>ヨシダ</t>
    </rPh>
    <phoneticPr fontId="12"/>
  </si>
  <si>
    <t>大滝</t>
    <rPh sb="0" eb="2">
      <t>オオタキ</t>
    </rPh>
    <phoneticPr fontId="12"/>
  </si>
  <si>
    <t>荒川</t>
    <rPh sb="0" eb="1">
      <t>アラ</t>
    </rPh>
    <rPh sb="1" eb="2">
      <t>カワ</t>
    </rPh>
    <phoneticPr fontId="12"/>
  </si>
  <si>
    <t>飯能市立</t>
    <rPh sb="0" eb="3">
      <t>ハンノウシ</t>
    </rPh>
    <rPh sb="3" eb="4">
      <t>リツ</t>
    </rPh>
    <phoneticPr fontId="12"/>
  </si>
  <si>
    <t>こども図書館</t>
    <rPh sb="3" eb="6">
      <t>トショカン</t>
    </rPh>
    <phoneticPr fontId="12"/>
  </si>
  <si>
    <t>上柴</t>
    <rPh sb="0" eb="1">
      <t>ウエ</t>
    </rPh>
    <rPh sb="1" eb="2">
      <t>シバ</t>
    </rPh>
    <phoneticPr fontId="1"/>
  </si>
  <si>
    <t>本庄</t>
    <rPh sb="0" eb="2">
      <t>ホンジョウ</t>
    </rPh>
    <phoneticPr fontId="12"/>
  </si>
  <si>
    <t>児玉</t>
    <rPh sb="0" eb="2">
      <t>コダマ</t>
    </rPh>
    <phoneticPr fontId="12"/>
  </si>
  <si>
    <t>和光市</t>
    <rPh sb="0" eb="2">
      <t>ワコウ</t>
    </rPh>
    <rPh sb="2" eb="3">
      <t>シ</t>
    </rPh>
    <phoneticPr fontId="12"/>
  </si>
  <si>
    <t>和光市立</t>
    <rPh sb="0" eb="2">
      <t>ワコウ</t>
    </rPh>
    <rPh sb="2" eb="3">
      <t>シ</t>
    </rPh>
    <rPh sb="3" eb="4">
      <t>タ</t>
    </rPh>
    <phoneticPr fontId="12"/>
  </si>
  <si>
    <t>下新倉</t>
    <rPh sb="0" eb="3">
      <t>シモニイクラ</t>
    </rPh>
    <phoneticPr fontId="12"/>
  </si>
  <si>
    <t>長瀞町</t>
    <rPh sb="0" eb="3">
      <t>ナガトロマチ</t>
    </rPh>
    <phoneticPr fontId="12"/>
  </si>
  <si>
    <t>－</t>
    <phoneticPr fontId="1"/>
  </si>
  <si>
    <t>本館一括</t>
  </si>
  <si>
    <t>上福岡一括</t>
    <rPh sb="0" eb="3">
      <t>カミフクオカ</t>
    </rPh>
    <rPh sb="3" eb="5">
      <t>イッカツ</t>
    </rPh>
    <phoneticPr fontId="1"/>
  </si>
  <si>
    <t>市立一括</t>
    <rPh sb="0" eb="2">
      <t>シリツ</t>
    </rPh>
    <rPh sb="2" eb="4">
      <t>イッカツ</t>
    </rPh>
    <phoneticPr fontId="2"/>
  </si>
  <si>
    <t>本館一括</t>
    <rPh sb="0" eb="2">
      <t>ホンカン</t>
    </rPh>
    <rPh sb="2" eb="4">
      <t>イッカツ</t>
    </rPh>
    <phoneticPr fontId="10"/>
  </si>
  <si>
    <t>　 「特設窓口設置等」：利用者は書架の閲覧などはできないが、入口などの特設窓口や通常のカウンターで予約した資料の貸出や返却ができる状態の日数。</t>
    <rPh sb="3" eb="5">
      <t>トクセツ</t>
    </rPh>
    <rPh sb="5" eb="7">
      <t>マドグチ</t>
    </rPh>
    <rPh sb="7" eb="9">
      <t>セッチ</t>
    </rPh>
    <rPh sb="9" eb="10">
      <t>トウ</t>
    </rPh>
    <rPh sb="40" eb="42">
      <t>ツウジョウ</t>
    </rPh>
    <phoneticPr fontId="1"/>
  </si>
  <si>
    <t>特設窓口
設置等</t>
    <rPh sb="0" eb="2">
      <t>トクセツ</t>
    </rPh>
    <rPh sb="2" eb="4">
      <t>マドグチ</t>
    </rPh>
    <rPh sb="5" eb="7">
      <t>セッチ</t>
    </rPh>
    <rPh sb="7" eb="8">
      <t>トウ</t>
    </rPh>
    <phoneticPr fontId="1"/>
  </si>
  <si>
    <t xml:space="preserve"> 　「コロナによる臨時休館」：特設窓口設置等もしていなく、利用者が来館してもサービスを受けられない状態の日数（電話でレファレンスのみを受けていた日なども含む）。</t>
    <rPh sb="21" eb="22">
      <t>トウ</t>
    </rPh>
    <phoneticPr fontId="1"/>
  </si>
  <si>
    <t>3</t>
    <phoneticPr fontId="1"/>
  </si>
  <si>
    <t>川越市</t>
    <rPh sb="0" eb="3">
      <t>カワゴエシ</t>
    </rPh>
    <phoneticPr fontId="12"/>
  </si>
  <si>
    <t>中央</t>
    <rPh sb="0" eb="2">
      <t>チュウオウ</t>
    </rPh>
    <phoneticPr fontId="12"/>
  </si>
  <si>
    <t>西</t>
    <rPh sb="0" eb="1">
      <t>ニシ</t>
    </rPh>
    <phoneticPr fontId="12"/>
  </si>
  <si>
    <t>川越駅東口</t>
    <rPh sb="0" eb="2">
      <t>カワゴエ</t>
    </rPh>
    <rPh sb="2" eb="3">
      <t>エキ</t>
    </rPh>
    <rPh sb="3" eb="4">
      <t>ヒガシ</t>
    </rPh>
    <rPh sb="4" eb="5">
      <t>クチ</t>
    </rPh>
    <phoneticPr fontId="12"/>
  </si>
  <si>
    <t>高階</t>
    <rPh sb="0" eb="2">
      <t>タカシナ</t>
    </rPh>
    <phoneticPr fontId="12"/>
  </si>
  <si>
    <t>本館一括</t>
    <rPh sb="0" eb="2">
      <t>ほんかん</t>
    </rPh>
    <rPh sb="2" eb="4">
      <t>いっかつ</t>
    </rPh>
    <phoneticPr fontId="10" type="Hiragana"/>
  </si>
  <si>
    <t>53</t>
  </si>
  <si>
    <t>東秩父村</t>
  </si>
  <si>
    <t>－</t>
    <phoneticPr fontId="1"/>
  </si>
  <si>
    <r>
      <t>※「来館者数（人）」：上記「開館」及び「特設窓口設置等」の日に来館した延べ人数。「○○</t>
    </r>
    <r>
      <rPr>
        <vertAlign val="superscript"/>
        <sz val="12"/>
        <color theme="1"/>
        <rFont val="ＭＳ Ｐ明朝"/>
        <family val="1"/>
        <charset val="128"/>
      </rPr>
      <t>※</t>
    </r>
    <r>
      <rPr>
        <sz val="12"/>
        <color theme="1"/>
        <rFont val="ＭＳ Ｐ明朝"/>
        <family val="1"/>
        <charset val="128"/>
      </rPr>
      <t>」と表記されている館の数値は、「開館」の日に来館した延べ人数。</t>
    </r>
    <rPh sb="2" eb="5">
      <t>ライカンシャ</t>
    </rPh>
    <rPh sb="5" eb="6">
      <t>スウ</t>
    </rPh>
    <rPh sb="7" eb="8">
      <t>ニン</t>
    </rPh>
    <rPh sb="11" eb="13">
      <t>ジョウキ</t>
    </rPh>
    <rPh sb="14" eb="16">
      <t>カイカン</t>
    </rPh>
    <rPh sb="17" eb="18">
      <t>オヨ</t>
    </rPh>
    <rPh sb="20" eb="22">
      <t>トクセツ</t>
    </rPh>
    <rPh sb="22" eb="24">
      <t>マドグチ</t>
    </rPh>
    <rPh sb="24" eb="26">
      <t>セッチ</t>
    </rPh>
    <rPh sb="26" eb="27">
      <t>トウ</t>
    </rPh>
    <rPh sb="29" eb="30">
      <t>ヒ</t>
    </rPh>
    <rPh sb="31" eb="33">
      <t>ライカン</t>
    </rPh>
    <rPh sb="35" eb="36">
      <t>ノ</t>
    </rPh>
    <rPh sb="37" eb="39">
      <t>ニンズウ</t>
    </rPh>
    <rPh sb="46" eb="48">
      <t>ヒョウキ</t>
    </rPh>
    <rPh sb="53" eb="54">
      <t>カン</t>
    </rPh>
    <rPh sb="55" eb="57">
      <t>スウチ</t>
    </rPh>
    <rPh sb="60" eb="62">
      <t>カイカン</t>
    </rPh>
    <rPh sb="64" eb="65">
      <t>ヒ</t>
    </rPh>
    <rPh sb="66" eb="68">
      <t>ライカン</t>
    </rPh>
    <rPh sb="70" eb="71">
      <t>ノ</t>
    </rPh>
    <rPh sb="72" eb="74">
      <t>ニンズウ</t>
    </rPh>
    <phoneticPr fontId="1"/>
  </si>
  <si>
    <t>鳩ヶ谷</t>
    <rPh sb="0" eb="3">
      <t>ハトガヤ</t>
    </rPh>
    <phoneticPr fontId="3"/>
  </si>
  <si>
    <t>30</t>
  </si>
  <si>
    <t>30-1</t>
  </si>
  <si>
    <t>30-2</t>
  </si>
  <si>
    <t>30-3</t>
  </si>
  <si>
    <t>狭山台</t>
    <rPh sb="0" eb="3">
      <t>サヤマダイ</t>
    </rPh>
    <phoneticPr fontId="9"/>
  </si>
  <si>
    <t>25-1</t>
    <phoneticPr fontId="3"/>
  </si>
  <si>
    <t>中央図書館</t>
    <rPh sb="0" eb="2">
      <t>チュウオウ</t>
    </rPh>
    <rPh sb="2" eb="5">
      <t>トショカン</t>
    </rPh>
    <phoneticPr fontId="2"/>
  </si>
  <si>
    <t>25-2</t>
    <phoneticPr fontId="3"/>
  </si>
  <si>
    <t>25-3</t>
    <phoneticPr fontId="3"/>
  </si>
  <si>
    <t>25-4</t>
    <phoneticPr fontId="3"/>
  </si>
  <si>
    <t>25-5</t>
    <phoneticPr fontId="3"/>
  </si>
  <si>
    <r>
      <t>131,367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</si>
  <si>
    <r>
      <t>156,889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</si>
  <si>
    <r>
      <t>161,409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</si>
  <si>
    <r>
      <t>136,979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</si>
  <si>
    <r>
      <t>166,499</t>
    </r>
    <r>
      <rPr>
        <vertAlign val="superscript"/>
        <sz val="10"/>
        <color theme="1"/>
        <rFont val="ＭＳ Ｐ明朝"/>
        <family val="1"/>
        <charset val="128"/>
      </rPr>
      <t>※</t>
    </r>
  </si>
  <si>
    <r>
      <t>72,948</t>
    </r>
    <r>
      <rPr>
        <vertAlign val="superscript"/>
        <sz val="10"/>
        <color theme="1"/>
        <rFont val="ＭＳ Ｐ明朝"/>
        <family val="1"/>
        <charset val="128"/>
      </rPr>
      <t>※</t>
    </r>
  </si>
  <si>
    <r>
      <t>107,746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</si>
  <si>
    <r>
      <t>70,721</t>
    </r>
    <r>
      <rPr>
        <vertAlign val="superscript"/>
        <sz val="10"/>
        <color theme="1"/>
        <rFont val="ＭＳ Ｐ明朝"/>
        <family val="1"/>
        <charset val="128"/>
      </rPr>
      <t>※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</si>
</sst>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;&quot;△ &quot;#,##0"/>
  </numFmts>
  <fonts count="2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</font>
    <font>
      <sz val="10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</font>
    <font>
      <b/>
      <sz val="10"/>
      <color theme="1"/>
      <name val="ＭＳ Ｐ明朝"/>
      <family val="1"/>
    </font>
    <font>
      <sz val="10"/>
      <color theme="1"/>
      <name val="ＭＳ Ｐゴシック"/>
      <family val="3"/>
    </font>
    <font>
      <b/>
      <sz val="11"/>
      <color theme="1"/>
      <name val="ＭＳ Ｐゴシック"/>
      <family val="3"/>
      <charset val="128"/>
    </font>
    <font>
      <vertAlign val="superscript"/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vertAlign val="superscript"/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</cellStyleXfs>
  <cellXfs count="565">
    <xf numFmtId="0" fontId="0" fillId="0" borderId="0" xfId="0">
      <alignment vertical="center"/>
    </xf>
    <xf numFmtId="0" fontId="14" fillId="0" borderId="65" xfId="1" applyFont="1" applyBorder="1">
      <alignment vertical="center"/>
    </xf>
    <xf numFmtId="0" fontId="14" fillId="0" borderId="0" xfId="1" applyFont="1">
      <alignment vertical="center"/>
    </xf>
    <xf numFmtId="0" fontId="14" fillId="0" borderId="0" xfId="1" applyFont="1" applyFill="1">
      <alignment vertical="center"/>
    </xf>
    <xf numFmtId="0" fontId="15" fillId="0" borderId="0" xfId="1" applyFont="1" applyFill="1">
      <alignment vertical="center"/>
    </xf>
    <xf numFmtId="0" fontId="14" fillId="0" borderId="0" xfId="1" applyFont="1" applyFill="1" applyAlignment="1">
      <alignment vertical="center"/>
    </xf>
    <xf numFmtId="0" fontId="20" fillId="0" borderId="0" xfId="1" applyFont="1">
      <alignment vertical="center"/>
    </xf>
    <xf numFmtId="0" fontId="14" fillId="0" borderId="0" xfId="1" applyFont="1" applyAlignment="1">
      <alignment vertical="center"/>
    </xf>
    <xf numFmtId="0" fontId="14" fillId="4" borderId="0" xfId="1" applyFont="1" applyFill="1">
      <alignment vertical="center"/>
    </xf>
    <xf numFmtId="0" fontId="18" fillId="0" borderId="0" xfId="1" applyFont="1">
      <alignment vertical="center"/>
    </xf>
    <xf numFmtId="0" fontId="18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0" fillId="0" borderId="0" xfId="1" applyFont="1" applyFill="1">
      <alignment vertical="center"/>
    </xf>
    <xf numFmtId="0" fontId="15" fillId="0" borderId="0" xfId="1" applyFont="1" applyAlignment="1">
      <alignment vertical="center"/>
    </xf>
    <xf numFmtId="0" fontId="15" fillId="0" borderId="0" xfId="1" applyFont="1">
      <alignment vertical="center"/>
    </xf>
    <xf numFmtId="0" fontId="15" fillId="4" borderId="0" xfId="1" applyFont="1" applyFill="1">
      <alignment vertical="center"/>
    </xf>
    <xf numFmtId="0" fontId="18" fillId="0" borderId="0" xfId="1" applyFont="1" applyFill="1">
      <alignment vertical="center"/>
    </xf>
    <xf numFmtId="0" fontId="21" fillId="0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0" borderId="0" xfId="1" applyFont="1" applyFill="1" applyAlignment="1">
      <alignment horizontal="center" vertical="center"/>
    </xf>
    <xf numFmtId="0" fontId="19" fillId="2" borderId="0" xfId="1" applyFont="1" applyFill="1">
      <alignment vertical="center"/>
    </xf>
    <xf numFmtId="0" fontId="15" fillId="2" borderId="0" xfId="1" applyFont="1" applyFill="1">
      <alignment vertical="center"/>
    </xf>
    <xf numFmtId="178" fontId="15" fillId="0" borderId="0" xfId="1" applyNumberFormat="1" applyFont="1" applyFill="1">
      <alignment vertical="center"/>
    </xf>
    <xf numFmtId="178" fontId="15" fillId="5" borderId="0" xfId="1" applyNumberFormat="1" applyFont="1" applyFill="1">
      <alignment vertical="center"/>
    </xf>
    <xf numFmtId="178" fontId="15" fillId="4" borderId="0" xfId="1" applyNumberFormat="1" applyFont="1" applyFill="1">
      <alignment vertical="center"/>
    </xf>
    <xf numFmtId="178" fontId="21" fillId="0" borderId="0" xfId="1" applyNumberFormat="1" applyFont="1" applyFill="1">
      <alignment vertical="center"/>
    </xf>
    <xf numFmtId="178" fontId="15" fillId="0" borderId="0" xfId="1" applyNumberFormat="1" applyFont="1" applyFill="1" applyAlignment="1">
      <alignment vertical="center"/>
    </xf>
    <xf numFmtId="0" fontId="19" fillId="0" borderId="0" xfId="1" applyFont="1" applyAlignment="1">
      <alignment vertical="center"/>
    </xf>
    <xf numFmtId="178" fontId="23" fillId="0" borderId="0" xfId="1" applyNumberFormat="1" applyFont="1" applyFill="1">
      <alignment vertical="center"/>
    </xf>
    <xf numFmtId="178" fontId="15" fillId="2" borderId="0" xfId="1" applyNumberFormat="1" applyFont="1" applyFill="1">
      <alignment vertical="center"/>
    </xf>
    <xf numFmtId="0" fontId="15" fillId="0" borderId="0" xfId="1" applyFont="1" applyFill="1" applyAlignment="1">
      <alignment vertical="center"/>
    </xf>
    <xf numFmtId="0" fontId="19" fillId="0" borderId="0" xfId="1" applyFont="1">
      <alignment vertical="center"/>
    </xf>
    <xf numFmtId="0" fontId="19" fillId="0" borderId="0" xfId="1" applyFont="1" applyFill="1">
      <alignment vertical="center"/>
    </xf>
    <xf numFmtId="0" fontId="24" fillId="0" borderId="0" xfId="0" applyFont="1" applyBorder="1" applyAlignment="1">
      <alignment vertical="center" wrapText="1"/>
    </xf>
    <xf numFmtId="178" fontId="14" fillId="0" borderId="0" xfId="1" applyNumberFormat="1" applyFont="1" applyFill="1">
      <alignment vertical="center"/>
    </xf>
    <xf numFmtId="178" fontId="22" fillId="0" borderId="0" xfId="1" applyNumberFormat="1" applyFont="1" applyFill="1">
      <alignment vertical="center"/>
    </xf>
    <xf numFmtId="178" fontId="20" fillId="0" borderId="0" xfId="1" applyNumberFormat="1" applyFont="1" applyFill="1">
      <alignment vertical="center"/>
    </xf>
    <xf numFmtId="0" fontId="20" fillId="0" borderId="0" xfId="1" applyFont="1" applyFill="1" applyAlignment="1">
      <alignment vertical="center"/>
    </xf>
    <xf numFmtId="178" fontId="14" fillId="4" borderId="0" xfId="1" applyNumberFormat="1" applyFont="1" applyFill="1" applyBorder="1">
      <alignment vertical="center"/>
    </xf>
    <xf numFmtId="0" fontId="15" fillId="2" borderId="34" xfId="1" applyFont="1" applyFill="1" applyBorder="1">
      <alignment vertical="center"/>
    </xf>
    <xf numFmtId="178" fontId="15" fillId="2" borderId="34" xfId="1" applyNumberFormat="1" applyFont="1" applyFill="1" applyBorder="1">
      <alignment vertical="center"/>
    </xf>
    <xf numFmtId="0" fontId="16" fillId="0" borderId="0" xfId="1" applyFont="1">
      <alignment vertical="center"/>
    </xf>
    <xf numFmtId="49" fontId="14" fillId="0" borderId="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/>
    </xf>
    <xf numFmtId="49" fontId="14" fillId="0" borderId="41" xfId="1" applyNumberFormat="1" applyFont="1" applyBorder="1" applyAlignment="1">
      <alignment vertical="center" shrinkToFit="1"/>
    </xf>
    <xf numFmtId="0" fontId="14" fillId="0" borderId="45" xfId="1" applyFont="1" applyBorder="1" applyAlignment="1">
      <alignment vertical="center" shrinkToFit="1"/>
    </xf>
    <xf numFmtId="176" fontId="14" fillId="0" borderId="43" xfId="1" applyNumberFormat="1" applyFont="1" applyBorder="1" applyAlignment="1">
      <alignment vertical="center"/>
    </xf>
    <xf numFmtId="176" fontId="14" fillId="0" borderId="41" xfId="1" applyNumberFormat="1" applyFont="1" applyBorder="1" applyAlignment="1">
      <alignment vertical="center"/>
    </xf>
    <xf numFmtId="176" fontId="14" fillId="0" borderId="45" xfId="1" applyNumberFormat="1" applyFont="1" applyBorder="1" applyAlignment="1">
      <alignment vertical="center"/>
    </xf>
    <xf numFmtId="176" fontId="14" fillId="0" borderId="44" xfId="1" applyNumberFormat="1" applyFont="1" applyBorder="1" applyAlignment="1">
      <alignment vertical="center"/>
    </xf>
    <xf numFmtId="176" fontId="14" fillId="0" borderId="44" xfId="1" applyNumberFormat="1" applyFont="1" applyFill="1" applyBorder="1" applyAlignment="1">
      <alignment vertical="center"/>
    </xf>
    <xf numFmtId="176" fontId="14" fillId="0" borderId="45" xfId="1" applyNumberFormat="1" applyFont="1" applyFill="1" applyBorder="1" applyAlignment="1">
      <alignment vertical="center"/>
    </xf>
    <xf numFmtId="49" fontId="13" fillId="0" borderId="0" xfId="1" applyNumberFormat="1" applyFont="1" applyBorder="1" applyAlignment="1">
      <alignment vertical="center" shrinkToFit="1"/>
    </xf>
    <xf numFmtId="49" fontId="16" fillId="0" borderId="0" xfId="1" applyNumberFormat="1" applyFont="1" applyBorder="1" applyAlignment="1">
      <alignment horizontal="left" vertical="center" shrinkToFit="1"/>
    </xf>
    <xf numFmtId="49" fontId="26" fillId="0" borderId="0" xfId="0" applyNumberFormat="1" applyFont="1" applyBorder="1" applyAlignment="1" applyProtection="1">
      <alignment vertical="center"/>
    </xf>
    <xf numFmtId="49" fontId="14" fillId="0" borderId="21" xfId="1" applyNumberFormat="1" applyFont="1" applyFill="1" applyBorder="1" applyAlignment="1">
      <alignment horizontal="center" vertical="center"/>
    </xf>
    <xf numFmtId="0" fontId="14" fillId="0" borderId="22" xfId="1" applyFont="1" applyFill="1" applyBorder="1">
      <alignment vertical="center"/>
    </xf>
    <xf numFmtId="49" fontId="14" fillId="0" borderId="26" xfId="1" applyNumberFormat="1" applyFont="1" applyFill="1" applyBorder="1" applyAlignment="1">
      <alignment horizontal="center" vertical="center"/>
    </xf>
    <xf numFmtId="0" fontId="14" fillId="0" borderId="27" xfId="1" applyFont="1" applyFill="1" applyBorder="1">
      <alignment vertical="center"/>
    </xf>
    <xf numFmtId="38" fontId="14" fillId="0" borderId="29" xfId="3" applyFont="1" applyFill="1" applyBorder="1" applyAlignment="1">
      <alignment horizontal="right" vertical="center"/>
    </xf>
    <xf numFmtId="176" fontId="15" fillId="2" borderId="4" xfId="1" applyNumberFormat="1" applyFont="1" applyFill="1" applyBorder="1" applyAlignment="1">
      <alignment horizontal="right" vertical="center"/>
    </xf>
    <xf numFmtId="49" fontId="14" fillId="0" borderId="15" xfId="1" quotePrefix="1" applyNumberFormat="1" applyFont="1" applyFill="1" applyBorder="1" applyAlignment="1">
      <alignment horizontal="center" vertical="center"/>
    </xf>
    <xf numFmtId="0" fontId="14" fillId="0" borderId="16" xfId="1" applyFont="1" applyFill="1" applyBorder="1">
      <alignment vertical="center"/>
    </xf>
    <xf numFmtId="49" fontId="14" fillId="0" borderId="21" xfId="1" quotePrefix="1" applyNumberFormat="1" applyFont="1" applyFill="1" applyBorder="1" applyAlignment="1">
      <alignment horizontal="center" vertical="center"/>
    </xf>
    <xf numFmtId="0" fontId="14" fillId="0" borderId="22" xfId="1" applyFont="1" applyFill="1" applyBorder="1" applyProtection="1">
      <alignment vertical="center"/>
      <protection locked="0"/>
    </xf>
    <xf numFmtId="49" fontId="14" fillId="0" borderId="21" xfId="1" applyNumberFormat="1" applyFont="1" applyBorder="1" applyAlignment="1">
      <alignment horizontal="center" vertical="center"/>
    </xf>
    <xf numFmtId="0" fontId="14" fillId="0" borderId="22" xfId="1" applyFont="1" applyBorder="1">
      <alignment vertical="center"/>
    </xf>
    <xf numFmtId="0" fontId="14" fillId="0" borderId="22" xfId="1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 shrinkToFit="1"/>
    </xf>
    <xf numFmtId="38" fontId="14" fillId="0" borderId="29" xfId="3" applyFont="1" applyFill="1" applyBorder="1" applyAlignment="1" applyProtection="1">
      <alignment horizontal="right" vertical="center"/>
      <protection locked="0"/>
    </xf>
    <xf numFmtId="176" fontId="15" fillId="2" borderId="3" xfId="1" applyNumberFormat="1" applyFont="1" applyFill="1" applyBorder="1" applyAlignment="1">
      <alignment horizontal="right" vertical="center"/>
    </xf>
    <xf numFmtId="176" fontId="15" fillId="2" borderId="2" xfId="1" applyNumberFormat="1" applyFont="1" applyFill="1" applyBorder="1" applyAlignment="1">
      <alignment horizontal="right" vertical="center"/>
    </xf>
    <xf numFmtId="49" fontId="15" fillId="0" borderId="15" xfId="1" applyNumberFormat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vertical="center"/>
    </xf>
    <xf numFmtId="0" fontId="14" fillId="0" borderId="72" xfId="1" applyFont="1" applyFill="1" applyBorder="1" applyAlignment="1">
      <alignment vertical="center"/>
    </xf>
    <xf numFmtId="49" fontId="15" fillId="0" borderId="36" xfId="1" applyNumberFormat="1" applyFont="1" applyBorder="1" applyAlignment="1">
      <alignment horizontal="center" vertical="center"/>
    </xf>
    <xf numFmtId="0" fontId="15" fillId="0" borderId="22" xfId="1" applyFont="1" applyBorder="1">
      <alignment vertical="center"/>
    </xf>
    <xf numFmtId="49" fontId="14" fillId="0" borderId="21" xfId="1" quotePrefix="1" applyNumberFormat="1" applyFont="1" applyBorder="1" applyAlignment="1">
      <alignment horizontal="center" vertical="center"/>
    </xf>
    <xf numFmtId="49" fontId="15" fillId="0" borderId="21" xfId="1" applyNumberFormat="1" applyFont="1" applyFill="1" applyBorder="1" applyAlignment="1">
      <alignment horizontal="center" vertical="center"/>
    </xf>
    <xf numFmtId="0" fontId="15" fillId="0" borderId="22" xfId="1" applyFont="1" applyFill="1" applyBorder="1">
      <alignment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4" fillId="0" borderId="39" xfId="1" quotePrefix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vertical="center"/>
    </xf>
    <xf numFmtId="49" fontId="14" fillId="0" borderId="38" xfId="1" quotePrefix="1" applyNumberFormat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vertical="center"/>
    </xf>
    <xf numFmtId="49" fontId="14" fillId="0" borderId="38" xfId="1" quotePrefix="1" applyNumberFormat="1" applyFont="1" applyBorder="1" applyAlignment="1">
      <alignment horizontal="center" vertical="center"/>
    </xf>
    <xf numFmtId="49" fontId="14" fillId="0" borderId="38" xfId="1" applyNumberFormat="1" applyFont="1" applyFill="1" applyBorder="1" applyAlignment="1">
      <alignment horizontal="center" vertical="center"/>
    </xf>
    <xf numFmtId="49" fontId="15" fillId="0" borderId="38" xfId="1" quotePrefix="1" applyNumberFormat="1" applyFont="1" applyFill="1" applyBorder="1" applyAlignment="1">
      <alignment horizontal="center" vertical="center"/>
    </xf>
    <xf numFmtId="49" fontId="14" fillId="0" borderId="75" xfId="1" quotePrefix="1" applyNumberFormat="1" applyFont="1" applyFill="1" applyBorder="1" applyAlignment="1">
      <alignment horizontal="center" vertical="center"/>
    </xf>
    <xf numFmtId="0" fontId="14" fillId="0" borderId="72" xfId="1" applyFont="1" applyFill="1" applyBorder="1">
      <alignment vertical="center"/>
    </xf>
    <xf numFmtId="49" fontId="21" fillId="0" borderId="38" xfId="1" applyNumberFormat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vertical="center"/>
    </xf>
    <xf numFmtId="49" fontId="18" fillId="0" borderId="38" xfId="1" quotePrefix="1" applyNumberFormat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vertical="center"/>
    </xf>
    <xf numFmtId="49" fontId="15" fillId="0" borderId="38" xfId="1" applyNumberFormat="1" applyFont="1" applyBorder="1" applyAlignment="1">
      <alignment horizontal="center" vertical="center"/>
    </xf>
    <xf numFmtId="0" fontId="21" fillId="0" borderId="22" xfId="1" applyFont="1" applyFill="1" applyBorder="1">
      <alignment vertical="center"/>
    </xf>
    <xf numFmtId="0" fontId="18" fillId="0" borderId="22" xfId="1" applyFont="1" applyFill="1" applyBorder="1">
      <alignment vertical="center"/>
    </xf>
    <xf numFmtId="49" fontId="21" fillId="0" borderId="75" xfId="1" applyNumberFormat="1" applyFont="1" applyFill="1" applyBorder="1" applyAlignment="1">
      <alignment horizontal="center" vertical="center"/>
    </xf>
    <xf numFmtId="0" fontId="21" fillId="0" borderId="72" xfId="1" applyFont="1" applyBorder="1" applyAlignment="1">
      <alignment vertical="center"/>
    </xf>
    <xf numFmtId="49" fontId="18" fillId="0" borderId="39" xfId="1" quotePrefix="1" applyNumberFormat="1" applyFont="1" applyFill="1" applyBorder="1" applyAlignment="1">
      <alignment horizontal="center" vertical="center"/>
    </xf>
    <xf numFmtId="0" fontId="18" fillId="0" borderId="16" xfId="1" applyFont="1" applyFill="1" applyBorder="1" applyAlignment="1">
      <alignment vertical="center"/>
    </xf>
    <xf numFmtId="49" fontId="18" fillId="0" borderId="75" xfId="1" quotePrefix="1" applyNumberFormat="1" applyFont="1" applyFill="1" applyBorder="1" applyAlignment="1">
      <alignment horizontal="center" vertical="center"/>
    </xf>
    <xf numFmtId="0" fontId="18" fillId="0" borderId="72" xfId="1" applyFont="1" applyFill="1" applyBorder="1" applyAlignment="1">
      <alignment vertical="center"/>
    </xf>
    <xf numFmtId="49" fontId="18" fillId="0" borderId="38" xfId="1" applyNumberFormat="1" applyFont="1" applyFill="1" applyBorder="1" applyAlignment="1">
      <alignment horizontal="center" vertical="center"/>
    </xf>
    <xf numFmtId="49" fontId="15" fillId="0" borderId="75" xfId="1" applyNumberFormat="1" applyFont="1" applyFill="1" applyBorder="1" applyAlignment="1">
      <alignment horizontal="center" vertical="center"/>
    </xf>
    <xf numFmtId="0" fontId="15" fillId="0" borderId="72" xfId="1" applyFont="1" applyFill="1" applyBorder="1" applyAlignment="1">
      <alignment vertical="center"/>
    </xf>
    <xf numFmtId="49" fontId="14" fillId="0" borderId="75" xfId="1" applyNumberFormat="1" applyFont="1" applyFill="1" applyBorder="1" applyAlignment="1">
      <alignment horizontal="center" vertical="center"/>
    </xf>
    <xf numFmtId="178" fontId="15" fillId="0" borderId="18" xfId="1" applyNumberFormat="1" applyFont="1" applyFill="1" applyBorder="1">
      <alignment vertical="center"/>
    </xf>
    <xf numFmtId="178" fontId="14" fillId="0" borderId="18" xfId="1" applyNumberFormat="1" applyFont="1" applyFill="1" applyBorder="1">
      <alignment vertical="center"/>
    </xf>
    <xf numFmtId="0" fontId="21" fillId="0" borderId="22" xfId="1" applyFont="1" applyBorder="1">
      <alignment vertical="center"/>
    </xf>
    <xf numFmtId="49" fontId="14" fillId="0" borderId="39" xfId="1" quotePrefix="1" applyNumberFormat="1" applyFont="1" applyBorder="1" applyAlignment="1">
      <alignment horizontal="center" vertical="center"/>
    </xf>
    <xf numFmtId="0" fontId="14" fillId="0" borderId="16" xfId="1" applyFont="1" applyBorder="1">
      <alignment vertical="center"/>
    </xf>
    <xf numFmtId="0" fontId="14" fillId="0" borderId="16" xfId="1" applyFont="1" applyBorder="1" applyAlignment="1">
      <alignment vertical="center" shrinkToFit="1"/>
    </xf>
    <xf numFmtId="0" fontId="15" fillId="0" borderId="16" xfId="1" applyFont="1" applyFill="1" applyBorder="1">
      <alignment vertical="center"/>
    </xf>
    <xf numFmtId="49" fontId="14" fillId="0" borderId="42" xfId="1" quotePrefix="1" applyNumberFormat="1" applyFont="1" applyFill="1" applyBorder="1" applyAlignment="1">
      <alignment horizontal="center" vertical="center"/>
    </xf>
    <xf numFmtId="0" fontId="14" fillId="0" borderId="32" xfId="1" applyFont="1" applyFill="1" applyBorder="1">
      <alignment vertical="center"/>
    </xf>
    <xf numFmtId="49" fontId="15" fillId="3" borderId="39" xfId="1" applyNumberFormat="1" applyFont="1" applyFill="1" applyBorder="1" applyAlignment="1">
      <alignment horizontal="center" vertical="center"/>
    </xf>
    <xf numFmtId="49" fontId="14" fillId="3" borderId="39" xfId="1" applyNumberFormat="1" applyFont="1" applyFill="1" applyBorder="1" applyAlignment="1">
      <alignment horizontal="center" vertical="center"/>
    </xf>
    <xf numFmtId="0" fontId="17" fillId="0" borderId="22" xfId="1" applyFont="1" applyFill="1" applyBorder="1">
      <alignment vertical="center"/>
    </xf>
    <xf numFmtId="49" fontId="15" fillId="0" borderId="21" xfId="1" applyNumberFormat="1" applyFont="1" applyFill="1" applyBorder="1" applyAlignment="1" applyProtection="1">
      <alignment horizontal="center" vertical="center"/>
      <protection locked="0"/>
    </xf>
    <xf numFmtId="0" fontId="15" fillId="0" borderId="35" xfId="1" applyFont="1" applyFill="1" applyBorder="1" applyProtection="1">
      <alignment vertical="center"/>
      <protection locked="0"/>
    </xf>
    <xf numFmtId="49" fontId="14" fillId="0" borderId="21" xfId="1" quotePrefix="1" applyNumberFormat="1" applyFont="1" applyFill="1" applyBorder="1" applyAlignment="1" applyProtection="1">
      <alignment horizontal="center" vertical="center"/>
      <protection locked="0"/>
    </xf>
    <xf numFmtId="0" fontId="14" fillId="0" borderId="35" xfId="1" applyFont="1" applyFill="1" applyBorder="1" applyProtection="1">
      <alignment vertical="center"/>
      <protection locked="0"/>
    </xf>
    <xf numFmtId="0" fontId="15" fillId="0" borderId="22" xfId="1" applyFont="1" applyFill="1" applyBorder="1" applyAlignment="1">
      <alignment vertical="center"/>
    </xf>
    <xf numFmtId="49" fontId="15" fillId="0" borderId="42" xfId="1" applyNumberFormat="1" applyFont="1" applyFill="1" applyBorder="1" applyAlignment="1">
      <alignment horizontal="center" vertical="center"/>
    </xf>
    <xf numFmtId="0" fontId="15" fillId="0" borderId="27" xfId="1" applyFont="1" applyFill="1" applyBorder="1">
      <alignment vertical="center"/>
    </xf>
    <xf numFmtId="178" fontId="14" fillId="0" borderId="17" xfId="1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 applyAlignment="1" applyProtection="1">
      <alignment horizontal="right" vertical="center"/>
      <protection locked="0"/>
    </xf>
    <xf numFmtId="178" fontId="14" fillId="0" borderId="23" xfId="1" applyNumberFormat="1" applyFont="1" applyFill="1" applyBorder="1" applyAlignment="1">
      <alignment horizontal="right" vertical="center"/>
    </xf>
    <xf numFmtId="178" fontId="14" fillId="0" borderId="22" xfId="1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>
      <alignment vertical="center"/>
    </xf>
    <xf numFmtId="178" fontId="14" fillId="0" borderId="34" xfId="1" applyNumberFormat="1" applyFont="1" applyFill="1" applyBorder="1">
      <alignment vertical="center"/>
    </xf>
    <xf numFmtId="178" fontId="14" fillId="0" borderId="20" xfId="1" applyNumberFormat="1" applyFont="1" applyFill="1" applyBorder="1">
      <alignment vertical="center"/>
    </xf>
    <xf numFmtId="178" fontId="14" fillId="0" borderId="16" xfId="1" applyNumberFormat="1" applyFont="1" applyFill="1" applyBorder="1" applyAlignment="1">
      <alignment horizontal="right" vertical="center"/>
    </xf>
    <xf numFmtId="178" fontId="14" fillId="0" borderId="17" xfId="1" applyNumberFormat="1" applyFont="1" applyBorder="1" applyAlignment="1">
      <alignment horizontal="right" vertical="center"/>
    </xf>
    <xf numFmtId="178" fontId="14" fillId="0" borderId="25" xfId="1" applyNumberFormat="1" applyFont="1" applyBorder="1" applyAlignment="1">
      <alignment horizontal="right" vertical="center"/>
    </xf>
    <xf numFmtId="178" fontId="14" fillId="0" borderId="18" xfId="1" applyNumberFormat="1" applyFont="1" applyBorder="1" applyAlignment="1">
      <alignment horizontal="right" vertical="center"/>
    </xf>
    <xf numFmtId="178" fontId="14" fillId="0" borderId="23" xfId="1" applyNumberFormat="1" applyFont="1" applyBorder="1" applyAlignment="1">
      <alignment horizontal="right" vertical="center"/>
    </xf>
    <xf numFmtId="178" fontId="14" fillId="0" borderId="22" xfId="1" applyNumberFormat="1" applyFont="1" applyBorder="1" applyAlignment="1">
      <alignment horizontal="right" vertical="center"/>
    </xf>
    <xf numFmtId="178" fontId="14" fillId="0" borderId="17" xfId="1" applyNumberFormat="1" applyFont="1" applyBorder="1">
      <alignment vertical="center"/>
    </xf>
    <xf numFmtId="178" fontId="14" fillId="0" borderId="18" xfId="1" applyNumberFormat="1" applyFont="1" applyBorder="1">
      <alignment vertical="center"/>
    </xf>
    <xf numFmtId="178" fontId="14" fillId="0" borderId="23" xfId="1" applyNumberFormat="1" applyFont="1" applyBorder="1">
      <alignment vertical="center"/>
    </xf>
    <xf numFmtId="178" fontId="14" fillId="0" borderId="22" xfId="1" applyNumberFormat="1" applyFont="1" applyBorder="1">
      <alignment vertical="center"/>
    </xf>
    <xf numFmtId="178" fontId="14" fillId="0" borderId="23" xfId="1" applyNumberFormat="1" applyFont="1" applyFill="1" applyBorder="1">
      <alignment vertical="center"/>
    </xf>
    <xf numFmtId="178" fontId="14" fillId="0" borderId="22" xfId="1" applyNumberFormat="1" applyFont="1" applyFill="1" applyBorder="1">
      <alignment vertical="center"/>
    </xf>
    <xf numFmtId="178" fontId="14" fillId="0" borderId="17" xfId="1" applyNumberFormat="1" applyFont="1" applyBorder="1" applyAlignment="1">
      <alignment vertical="center"/>
    </xf>
    <xf numFmtId="178" fontId="14" fillId="0" borderId="18" xfId="1" applyNumberFormat="1" applyFont="1" applyBorder="1" applyAlignment="1">
      <alignment vertical="center"/>
    </xf>
    <xf numFmtId="178" fontId="14" fillId="0" borderId="22" xfId="1" applyNumberFormat="1" applyFont="1" applyBorder="1" applyAlignment="1">
      <alignment vertical="center"/>
    </xf>
    <xf numFmtId="178" fontId="15" fillId="0" borderId="23" xfId="2" applyNumberFormat="1" applyFont="1" applyFill="1" applyBorder="1" applyAlignment="1">
      <alignment horizontal="right" vertical="center"/>
    </xf>
    <xf numFmtId="178" fontId="15" fillId="0" borderId="22" xfId="2" applyNumberFormat="1" applyFont="1" applyFill="1" applyBorder="1" applyAlignment="1">
      <alignment horizontal="right" vertical="center"/>
    </xf>
    <xf numFmtId="178" fontId="14" fillId="0" borderId="25" xfId="1" applyNumberFormat="1" applyFont="1" applyFill="1" applyBorder="1">
      <alignment vertical="center"/>
    </xf>
    <xf numFmtId="49" fontId="15" fillId="0" borderId="21" xfId="1" applyNumberFormat="1" applyFont="1" applyBorder="1" applyAlignment="1">
      <alignment horizontal="center" vertical="center"/>
    </xf>
    <xf numFmtId="49" fontId="14" fillId="0" borderId="84" xfId="1" quotePrefix="1" applyNumberFormat="1" applyFont="1" applyBorder="1" applyAlignment="1">
      <alignment horizontal="center" vertical="center"/>
    </xf>
    <xf numFmtId="0" fontId="14" fillId="0" borderId="72" xfId="1" applyFont="1" applyBorder="1" applyAlignment="1">
      <alignment vertical="center"/>
    </xf>
    <xf numFmtId="178" fontId="14" fillId="0" borderId="70" xfId="1" applyNumberFormat="1" applyFont="1" applyBorder="1" applyAlignment="1">
      <alignment vertical="center"/>
    </xf>
    <xf numFmtId="178" fontId="14" fillId="0" borderId="74" xfId="1" applyNumberFormat="1" applyFont="1" applyBorder="1" applyAlignment="1">
      <alignment vertical="center"/>
    </xf>
    <xf numFmtId="178" fontId="14" fillId="0" borderId="74" xfId="1" applyNumberFormat="1" applyFont="1" applyFill="1" applyBorder="1" applyAlignment="1">
      <alignment vertical="center"/>
    </xf>
    <xf numFmtId="178" fontId="14" fillId="0" borderId="71" xfId="1" applyNumberFormat="1" applyFont="1" applyFill="1" applyBorder="1" applyAlignment="1">
      <alignment vertical="center"/>
    </xf>
    <xf numFmtId="178" fontId="14" fillId="0" borderId="72" xfId="1" applyNumberFormat="1" applyFont="1" applyFill="1" applyBorder="1" applyAlignment="1">
      <alignment vertical="center"/>
    </xf>
    <xf numFmtId="178" fontId="14" fillId="0" borderId="70" xfId="1" applyNumberFormat="1" applyFont="1" applyFill="1" applyBorder="1" applyAlignment="1">
      <alignment vertical="center"/>
    </xf>
    <xf numFmtId="178" fontId="14" fillId="0" borderId="19" xfId="1" applyNumberFormat="1" applyFont="1" applyBorder="1" applyAlignment="1">
      <alignment vertical="center"/>
    </xf>
    <xf numFmtId="178" fontId="14" fillId="0" borderId="16" xfId="1" applyNumberFormat="1" applyFont="1" applyBorder="1" applyAlignment="1">
      <alignment vertical="center"/>
    </xf>
    <xf numFmtId="178" fontId="14" fillId="0" borderId="28" xfId="1" applyNumberFormat="1" applyFont="1" applyFill="1" applyBorder="1">
      <alignment vertical="center"/>
    </xf>
    <xf numFmtId="178" fontId="14" fillId="0" borderId="22" xfId="1" applyNumberFormat="1" applyFont="1" applyFill="1" applyBorder="1" applyAlignment="1">
      <alignment vertical="center"/>
    </xf>
    <xf numFmtId="178" fontId="14" fillId="0" borderId="28" xfId="1" applyNumberFormat="1" applyFont="1" applyFill="1" applyBorder="1" applyAlignment="1">
      <alignment horizontal="right" vertical="center"/>
    </xf>
    <xf numFmtId="178" fontId="15" fillId="0" borderId="17" xfId="1" applyNumberFormat="1" applyFont="1" applyBorder="1">
      <alignment vertical="center"/>
    </xf>
    <xf numFmtId="178" fontId="15" fillId="0" borderId="18" xfId="1" applyNumberFormat="1" applyFont="1" applyBorder="1">
      <alignment vertical="center"/>
    </xf>
    <xf numFmtId="178" fontId="15" fillId="0" borderId="22" xfId="1" applyNumberFormat="1" applyFont="1" applyBorder="1">
      <alignment vertical="center"/>
    </xf>
    <xf numFmtId="178" fontId="15" fillId="0" borderId="23" xfId="1" applyNumberFormat="1" applyFont="1" applyFill="1" applyBorder="1">
      <alignment vertical="center"/>
    </xf>
    <xf numFmtId="178" fontId="15" fillId="0" borderId="17" xfId="1" applyNumberFormat="1" applyFont="1" applyFill="1" applyBorder="1">
      <alignment vertical="center"/>
    </xf>
    <xf numFmtId="178" fontId="15" fillId="0" borderId="25" xfId="1" applyNumberFormat="1" applyFont="1" applyFill="1" applyBorder="1">
      <alignment vertical="center"/>
    </xf>
    <xf numFmtId="178" fontId="15" fillId="0" borderId="22" xfId="1" applyNumberFormat="1" applyFont="1" applyFill="1" applyBorder="1">
      <alignment vertical="center"/>
    </xf>
    <xf numFmtId="178" fontId="14" fillId="0" borderId="17" xfId="1" applyNumberFormat="1" applyFont="1" applyFill="1" applyBorder="1">
      <alignment vertical="center"/>
    </xf>
    <xf numFmtId="178" fontId="14" fillId="0" borderId="70" xfId="1" applyNumberFormat="1" applyFont="1" applyFill="1" applyBorder="1">
      <alignment vertical="center"/>
    </xf>
    <xf numFmtId="178" fontId="14" fillId="0" borderId="74" xfId="1" applyNumberFormat="1" applyFont="1" applyFill="1" applyBorder="1">
      <alignment vertical="center"/>
    </xf>
    <xf numFmtId="178" fontId="14" fillId="0" borderId="72" xfId="1" applyNumberFormat="1" applyFont="1" applyFill="1" applyBorder="1">
      <alignment vertical="center"/>
    </xf>
    <xf numFmtId="178" fontId="21" fillId="0" borderId="17" xfId="1" applyNumberFormat="1" applyFont="1" applyBorder="1">
      <alignment vertical="center"/>
    </xf>
    <xf numFmtId="178" fontId="21" fillId="0" borderId="25" xfId="1" applyNumberFormat="1" applyFont="1" applyBorder="1">
      <alignment vertical="center"/>
    </xf>
    <xf numFmtId="178" fontId="21" fillId="0" borderId="18" xfId="1" applyNumberFormat="1" applyFont="1" applyBorder="1">
      <alignment vertical="center"/>
    </xf>
    <xf numFmtId="178" fontId="21" fillId="0" borderId="22" xfId="1" applyNumberFormat="1" applyFont="1" applyBorder="1">
      <alignment vertical="center"/>
    </xf>
    <xf numFmtId="178" fontId="18" fillId="0" borderId="17" xfId="1" applyNumberFormat="1" applyFont="1" applyBorder="1" applyAlignment="1">
      <alignment vertical="center"/>
    </xf>
    <xf numFmtId="178" fontId="18" fillId="0" borderId="18" xfId="0" applyNumberFormat="1" applyFont="1" applyBorder="1" applyAlignment="1">
      <alignment vertical="center"/>
    </xf>
    <xf numFmtId="178" fontId="18" fillId="0" borderId="22" xfId="0" applyNumberFormat="1" applyFont="1" applyFill="1" applyBorder="1">
      <alignment vertical="center"/>
    </xf>
    <xf numFmtId="178" fontId="18" fillId="0" borderId="18" xfId="1" applyNumberFormat="1" applyFont="1" applyBorder="1" applyAlignment="1">
      <alignment horizontal="right" vertical="center"/>
    </xf>
    <xf numFmtId="178" fontId="15" fillId="0" borderId="18" xfId="1" applyNumberFormat="1" applyFont="1" applyFill="1" applyBorder="1" applyAlignment="1">
      <alignment horizontal="right" vertical="center"/>
    </xf>
    <xf numFmtId="178" fontId="14" fillId="0" borderId="17" xfId="1" applyNumberFormat="1" applyFont="1" applyFill="1" applyBorder="1" applyAlignment="1">
      <alignment vertical="center"/>
    </xf>
    <xf numFmtId="178" fontId="14" fillId="0" borderId="18" xfId="1" applyNumberFormat="1" applyFont="1" applyFill="1" applyBorder="1" applyAlignment="1">
      <alignment vertical="center"/>
    </xf>
    <xf numFmtId="178" fontId="14" fillId="0" borderId="69" xfId="1" applyNumberFormat="1" applyFont="1" applyFill="1" applyBorder="1" applyAlignment="1">
      <alignment vertical="center"/>
    </xf>
    <xf numFmtId="178" fontId="14" fillId="0" borderId="73" xfId="1" applyNumberFormat="1" applyFont="1" applyFill="1" applyBorder="1" applyAlignment="1">
      <alignment horizontal="right" vertical="center"/>
    </xf>
    <xf numFmtId="178" fontId="18" fillId="0" borderId="70" xfId="1" applyNumberFormat="1" applyFont="1" applyBorder="1" applyAlignment="1">
      <alignment vertical="center"/>
    </xf>
    <xf numFmtId="178" fontId="18" fillId="0" borderId="74" xfId="1" applyNumberFormat="1" applyFont="1" applyFill="1" applyBorder="1" applyAlignment="1">
      <alignment vertical="center"/>
    </xf>
    <xf numFmtId="178" fontId="18" fillId="0" borderId="72" xfId="0" applyNumberFormat="1" applyFont="1" applyBorder="1" applyAlignment="1">
      <alignment vertical="center"/>
    </xf>
    <xf numFmtId="178" fontId="18" fillId="0" borderId="17" xfId="1" applyNumberFormat="1" applyFont="1" applyFill="1" applyBorder="1">
      <alignment vertical="center"/>
    </xf>
    <xf numFmtId="178" fontId="18" fillId="0" borderId="25" xfId="1" applyNumberFormat="1" applyFont="1" applyFill="1" applyBorder="1">
      <alignment vertical="center"/>
    </xf>
    <xf numFmtId="178" fontId="18" fillId="0" borderId="18" xfId="0" applyNumberFormat="1" applyFont="1" applyFill="1" applyBorder="1">
      <alignment vertical="center"/>
    </xf>
    <xf numFmtId="178" fontId="18" fillId="0" borderId="17" xfId="1" applyNumberFormat="1" applyFont="1" applyBorder="1" applyAlignment="1">
      <alignment horizontal="right" vertical="center"/>
    </xf>
    <xf numFmtId="178" fontId="18" fillId="0" borderId="25" xfId="1" applyNumberFormat="1" applyFont="1" applyBorder="1" applyAlignment="1">
      <alignment horizontal="right" vertical="center"/>
    </xf>
    <xf numFmtId="178" fontId="18" fillId="0" borderId="23" xfId="1" applyNumberFormat="1" applyFont="1" applyBorder="1" applyAlignment="1">
      <alignment horizontal="right" vertical="center"/>
    </xf>
    <xf numFmtId="178" fontId="18" fillId="0" borderId="22" xfId="1" applyNumberFormat="1" applyFont="1" applyBorder="1" applyAlignment="1">
      <alignment horizontal="right" vertical="center"/>
    </xf>
    <xf numFmtId="178" fontId="15" fillId="0" borderId="17" xfId="2" applyNumberFormat="1" applyFont="1" applyFill="1" applyBorder="1" applyAlignment="1">
      <alignment horizontal="right" vertical="center"/>
    </xf>
    <xf numFmtId="178" fontId="15" fillId="0" borderId="25" xfId="2" applyNumberFormat="1" applyFont="1" applyFill="1" applyBorder="1" applyAlignment="1">
      <alignment horizontal="right" vertical="center"/>
    </xf>
    <xf numFmtId="178" fontId="15" fillId="0" borderId="18" xfId="2" applyNumberFormat="1" applyFont="1" applyFill="1" applyBorder="1" applyAlignment="1">
      <alignment horizontal="right" vertical="center"/>
    </xf>
    <xf numFmtId="178" fontId="21" fillId="0" borderId="18" xfId="1" applyNumberFormat="1" applyFont="1" applyFill="1" applyBorder="1">
      <alignment vertical="center"/>
    </xf>
    <xf numFmtId="178" fontId="18" fillId="0" borderId="17" xfId="1" applyNumberFormat="1" applyFont="1" applyFill="1" applyBorder="1" applyAlignment="1">
      <alignment horizontal="right" vertical="center"/>
    </xf>
    <xf numFmtId="178" fontId="18" fillId="0" borderId="25" xfId="1" applyNumberFormat="1" applyFont="1" applyFill="1" applyBorder="1" applyAlignment="1">
      <alignment horizontal="right" vertical="center"/>
    </xf>
    <xf numFmtId="178" fontId="18" fillId="0" borderId="18" xfId="1" applyNumberFormat="1" applyFont="1" applyFill="1" applyBorder="1" applyAlignment="1">
      <alignment horizontal="right" vertical="center"/>
    </xf>
    <xf numFmtId="178" fontId="18" fillId="0" borderId="23" xfId="1" applyNumberFormat="1" applyFont="1" applyFill="1" applyBorder="1" applyAlignment="1">
      <alignment horizontal="right" vertical="center"/>
    </xf>
    <xf numFmtId="178" fontId="18" fillId="0" borderId="22" xfId="1" applyNumberFormat="1" applyFont="1" applyFill="1" applyBorder="1" applyAlignment="1">
      <alignment horizontal="right" vertical="center"/>
    </xf>
    <xf numFmtId="178" fontId="18" fillId="0" borderId="17" xfId="1" applyNumberFormat="1" applyFont="1" applyBorder="1">
      <alignment vertical="center"/>
    </xf>
    <xf numFmtId="178" fontId="18" fillId="0" borderId="18" xfId="1" applyNumberFormat="1" applyFont="1" applyFill="1" applyBorder="1">
      <alignment vertical="center"/>
    </xf>
    <xf numFmtId="178" fontId="18" fillId="0" borderId="22" xfId="1" applyNumberFormat="1" applyFont="1" applyBorder="1">
      <alignment vertical="center"/>
    </xf>
    <xf numFmtId="178" fontId="14" fillId="0" borderId="30" xfId="1" applyNumberFormat="1" applyFont="1" applyBorder="1">
      <alignment vertical="center"/>
    </xf>
    <xf numFmtId="178" fontId="14" fillId="0" borderId="29" xfId="1" applyNumberFormat="1" applyFont="1" applyBorder="1">
      <alignment vertical="center"/>
    </xf>
    <xf numFmtId="178" fontId="14" fillId="0" borderId="27" xfId="1" applyNumberFormat="1" applyFont="1" applyBorder="1">
      <alignment vertical="center"/>
    </xf>
    <xf numFmtId="178" fontId="21" fillId="0" borderId="17" xfId="2" applyNumberFormat="1" applyFont="1" applyBorder="1" applyAlignment="1">
      <alignment horizontal="right" vertical="center"/>
    </xf>
    <xf numFmtId="178" fontId="21" fillId="0" borderId="25" xfId="2" applyNumberFormat="1" applyFont="1" applyBorder="1" applyAlignment="1">
      <alignment horizontal="right" vertical="center"/>
    </xf>
    <xf numFmtId="178" fontId="21" fillId="0" borderId="18" xfId="2" applyNumberFormat="1" applyFont="1" applyBorder="1" applyAlignment="1">
      <alignment horizontal="right" vertical="center"/>
    </xf>
    <xf numFmtId="178" fontId="21" fillId="0" borderId="23" xfId="2" applyNumberFormat="1" applyFont="1" applyBorder="1" applyAlignment="1">
      <alignment horizontal="right" vertical="center"/>
    </xf>
    <xf numFmtId="178" fontId="21" fillId="0" borderId="22" xfId="2" applyNumberFormat="1" applyFont="1" applyBorder="1" applyAlignment="1">
      <alignment horizontal="right" vertical="center"/>
    </xf>
    <xf numFmtId="178" fontId="14" fillId="0" borderId="40" xfId="1" applyNumberFormat="1" applyFont="1" applyFill="1" applyBorder="1">
      <alignment vertical="center"/>
    </xf>
    <xf numFmtId="178" fontId="14" fillId="0" borderId="16" xfId="1" applyNumberFormat="1" applyFont="1" applyFill="1" applyBorder="1">
      <alignment vertical="center"/>
    </xf>
    <xf numFmtId="0" fontId="15" fillId="0" borderId="72" xfId="1" applyFont="1" applyFill="1" applyBorder="1">
      <alignment vertical="center"/>
    </xf>
    <xf numFmtId="49" fontId="14" fillId="0" borderId="75" xfId="1" quotePrefix="1" applyNumberFormat="1" applyFont="1" applyBorder="1" applyAlignment="1">
      <alignment horizontal="center" vertical="center"/>
    </xf>
    <xf numFmtId="0" fontId="14" fillId="0" borderId="72" xfId="1" applyFont="1" applyBorder="1">
      <alignment vertical="center"/>
    </xf>
    <xf numFmtId="178" fontId="14" fillId="0" borderId="70" xfId="1" applyNumberFormat="1" applyFont="1" applyBorder="1">
      <alignment vertical="center"/>
    </xf>
    <xf numFmtId="178" fontId="14" fillId="0" borderId="69" xfId="1" applyNumberFormat="1" applyFont="1" applyBorder="1">
      <alignment vertical="center"/>
    </xf>
    <xf numFmtId="178" fontId="14" fillId="0" borderId="72" xfId="1" applyNumberFormat="1" applyFont="1" applyBorder="1">
      <alignment vertical="center"/>
    </xf>
    <xf numFmtId="178" fontId="14" fillId="0" borderId="72" xfId="1" applyNumberFormat="1" applyFont="1" applyBorder="1" applyAlignment="1">
      <alignment vertical="center"/>
    </xf>
    <xf numFmtId="178" fontId="15" fillId="0" borderId="24" xfId="1" applyNumberFormat="1" applyFont="1" applyFill="1" applyBorder="1" applyAlignment="1">
      <alignment horizontal="right" vertical="center"/>
    </xf>
    <xf numFmtId="178" fontId="14" fillId="0" borderId="48" xfId="1" applyNumberFormat="1" applyFont="1" applyFill="1" applyBorder="1">
      <alignment vertical="center"/>
    </xf>
    <xf numFmtId="178" fontId="14" fillId="0" borderId="23" xfId="3" applyNumberFormat="1" applyFont="1" applyFill="1" applyBorder="1" applyAlignment="1">
      <alignment horizontal="right" vertical="center"/>
    </xf>
    <xf numFmtId="178" fontId="14" fillId="0" borderId="22" xfId="3" applyNumberFormat="1" applyFont="1" applyFill="1" applyBorder="1" applyAlignment="1">
      <alignment horizontal="right" vertical="center"/>
    </xf>
    <xf numFmtId="178" fontId="14" fillId="0" borderId="22" xfId="3" applyNumberFormat="1" applyFont="1" applyBorder="1" applyAlignment="1">
      <alignment horizontal="right" vertical="center"/>
    </xf>
    <xf numFmtId="178" fontId="14" fillId="0" borderId="17" xfId="3" applyNumberFormat="1" applyFont="1" applyBorder="1" applyAlignment="1">
      <alignment horizontal="right" vertical="center"/>
    </xf>
    <xf numFmtId="178" fontId="14" fillId="0" borderId="25" xfId="3" applyNumberFormat="1" applyFont="1" applyBorder="1" applyAlignment="1">
      <alignment horizontal="right" vertical="center"/>
    </xf>
    <xf numFmtId="178" fontId="14" fillId="0" borderId="18" xfId="3" applyNumberFormat="1" applyFont="1" applyBorder="1" applyAlignment="1">
      <alignment horizontal="right" vertical="center"/>
    </xf>
    <xf numFmtId="178" fontId="14" fillId="0" borderId="59" xfId="1" applyNumberFormat="1" applyFont="1" applyFill="1" applyBorder="1">
      <alignment vertical="center"/>
    </xf>
    <xf numFmtId="178" fontId="15" fillId="0" borderId="48" xfId="1" applyNumberFormat="1" applyFont="1" applyFill="1" applyBorder="1">
      <alignment vertical="center"/>
    </xf>
    <xf numFmtId="178" fontId="18" fillId="0" borderId="22" xfId="0" applyNumberFormat="1" applyFont="1" applyBorder="1" applyAlignment="1">
      <alignment vertical="center"/>
    </xf>
    <xf numFmtId="178" fontId="14" fillId="3" borderId="17" xfId="1" applyNumberFormat="1" applyFont="1" applyFill="1" applyBorder="1">
      <alignment vertical="center"/>
    </xf>
    <xf numFmtId="178" fontId="14" fillId="0" borderId="48" xfId="1" applyNumberFormat="1" applyFont="1" applyFill="1" applyBorder="1" applyAlignment="1">
      <alignment horizontal="right" vertical="center"/>
    </xf>
    <xf numFmtId="178" fontId="14" fillId="0" borderId="31" xfId="1" applyNumberFormat="1" applyFont="1" applyFill="1" applyBorder="1">
      <alignment vertical="center"/>
    </xf>
    <xf numFmtId="178" fontId="14" fillId="0" borderId="29" xfId="1" applyNumberFormat="1" applyFont="1" applyFill="1" applyBorder="1">
      <alignment vertical="center"/>
    </xf>
    <xf numFmtId="178" fontId="14" fillId="0" borderId="30" xfId="1" applyNumberFormat="1" applyFont="1" applyFill="1" applyBorder="1" applyAlignment="1">
      <alignment horizontal="right" vertical="center"/>
    </xf>
    <xf numFmtId="178" fontId="15" fillId="0" borderId="48" xfId="2" applyNumberFormat="1" applyFont="1" applyFill="1" applyBorder="1" applyAlignment="1">
      <alignment horizontal="right" vertical="center"/>
    </xf>
    <xf numFmtId="49" fontId="15" fillId="0" borderId="83" xfId="1" applyNumberFormat="1" applyFont="1" applyFill="1" applyBorder="1" applyAlignment="1">
      <alignment horizontal="center" vertical="center"/>
    </xf>
    <xf numFmtId="0" fontId="15" fillId="0" borderId="82" xfId="1" applyFont="1" applyFill="1" applyBorder="1">
      <alignment vertical="center"/>
    </xf>
    <xf numFmtId="178" fontId="14" fillId="0" borderId="77" xfId="1" applyNumberFormat="1" applyFont="1" applyFill="1" applyBorder="1" applyAlignment="1">
      <alignment horizontal="right" vertical="center"/>
    </xf>
    <xf numFmtId="178" fontId="21" fillId="0" borderId="48" xfId="2" applyNumberFormat="1" applyFont="1" applyBorder="1" applyAlignment="1">
      <alignment horizontal="right" vertical="center"/>
    </xf>
    <xf numFmtId="178" fontId="18" fillId="0" borderId="48" xfId="3" applyNumberFormat="1" applyFont="1" applyBorder="1" applyAlignment="1">
      <alignment horizontal="right" vertical="center"/>
    </xf>
    <xf numFmtId="178" fontId="23" fillId="0" borderId="17" xfId="5" applyNumberFormat="1" applyFont="1" applyBorder="1" applyAlignment="1">
      <alignment horizontal="right" vertical="center"/>
    </xf>
    <xf numFmtId="178" fontId="23" fillId="0" borderId="25" xfId="5" applyNumberFormat="1" applyFont="1" applyBorder="1" applyAlignment="1">
      <alignment horizontal="right" vertical="center"/>
    </xf>
    <xf numFmtId="178" fontId="14" fillId="0" borderId="74" xfId="1" applyNumberFormat="1" applyFont="1" applyBorder="1">
      <alignment vertical="center"/>
    </xf>
    <xf numFmtId="178" fontId="15" fillId="0" borderId="17" xfId="1" applyNumberFormat="1" applyFont="1" applyFill="1" applyBorder="1" applyAlignment="1">
      <alignment horizontal="right" vertical="center"/>
    </xf>
    <xf numFmtId="178" fontId="15" fillId="0" borderId="48" xfId="1" applyNumberFormat="1" applyFont="1" applyFill="1" applyBorder="1" applyAlignment="1">
      <alignment horizontal="right" vertical="center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/>
    </xf>
    <xf numFmtId="49" fontId="14" fillId="0" borderId="21" xfId="1" applyNumberFormat="1" applyFont="1" applyFill="1" applyBorder="1" applyAlignment="1">
      <alignment horizontal="center" vertical="center" shrinkToFit="1"/>
    </xf>
    <xf numFmtId="178" fontId="14" fillId="0" borderId="10" xfId="1" applyNumberFormat="1" applyFont="1" applyFill="1" applyBorder="1">
      <alignment vertical="center"/>
    </xf>
    <xf numFmtId="178" fontId="14" fillId="0" borderId="11" xfId="1" applyNumberFormat="1" applyFont="1" applyFill="1" applyBorder="1">
      <alignment vertical="center"/>
    </xf>
    <xf numFmtId="178" fontId="14" fillId="0" borderId="11" xfId="1" applyNumberFormat="1" applyFont="1" applyBorder="1">
      <alignment vertical="center"/>
    </xf>
    <xf numFmtId="49" fontId="14" fillId="0" borderId="26" xfId="1" applyNumberFormat="1" applyFont="1" applyFill="1" applyBorder="1" applyAlignment="1">
      <alignment horizontal="center" vertical="center" shrinkToFit="1"/>
    </xf>
    <xf numFmtId="178" fontId="14" fillId="0" borderId="31" xfId="1" applyNumberFormat="1" applyFont="1" applyFill="1" applyBorder="1" applyAlignment="1">
      <alignment horizontal="right" vertical="center"/>
    </xf>
    <xf numFmtId="178" fontId="15" fillId="2" borderId="3" xfId="3" applyNumberFormat="1" applyFont="1" applyFill="1" applyBorder="1" applyAlignment="1">
      <alignment horizontal="right" vertical="center"/>
    </xf>
    <xf numFmtId="178" fontId="15" fillId="2" borderId="4" xfId="3" applyNumberFormat="1" applyFont="1" applyFill="1" applyBorder="1" applyAlignment="1">
      <alignment horizontal="right" vertical="center"/>
    </xf>
    <xf numFmtId="178" fontId="15" fillId="2" borderId="2" xfId="3" applyNumberFormat="1" applyFont="1" applyFill="1" applyBorder="1" applyAlignment="1">
      <alignment horizontal="right" vertical="center"/>
    </xf>
    <xf numFmtId="178" fontId="15" fillId="2" borderId="5" xfId="3" applyNumberFormat="1" applyFont="1" applyFill="1" applyBorder="1" applyAlignment="1">
      <alignment horizontal="right" vertical="center"/>
    </xf>
    <xf numFmtId="178" fontId="15" fillId="2" borderId="6" xfId="3" applyNumberFormat="1" applyFont="1" applyFill="1" applyBorder="1" applyAlignment="1">
      <alignment horizontal="right" vertical="center"/>
    </xf>
    <xf numFmtId="178" fontId="15" fillId="2" borderId="58" xfId="3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20" xfId="1" applyNumberFormat="1" applyFont="1" applyFill="1" applyBorder="1" applyAlignment="1">
      <alignment horizontal="right" vertical="center"/>
    </xf>
    <xf numFmtId="178" fontId="14" fillId="0" borderId="48" xfId="1" applyNumberFormat="1" applyFont="1" applyBorder="1" applyAlignment="1">
      <alignment horizontal="right" vertical="center"/>
    </xf>
    <xf numFmtId="0" fontId="14" fillId="0" borderId="30" xfId="1" applyNumberFormat="1" applyFont="1" applyBorder="1" applyAlignment="1" applyProtection="1">
      <alignment horizontal="right" vertical="center"/>
      <protection locked="0"/>
    </xf>
    <xf numFmtId="0" fontId="14" fillId="0" borderId="29" xfId="1" applyNumberFormat="1" applyFont="1" applyBorder="1" applyAlignment="1" applyProtection="1">
      <alignment horizontal="right" vertical="center"/>
      <protection locked="0"/>
    </xf>
    <xf numFmtId="0" fontId="14" fillId="0" borderId="27" xfId="1" applyNumberFormat="1" applyFont="1" applyBorder="1" applyAlignment="1" applyProtection="1">
      <alignment horizontal="right" vertical="center"/>
      <protection locked="0"/>
    </xf>
    <xf numFmtId="177" fontId="14" fillId="0" borderId="28" xfId="1" quotePrefix="1" applyNumberFormat="1" applyFont="1" applyFill="1" applyBorder="1" applyAlignment="1" applyProtection="1">
      <alignment horizontal="right" vertical="center"/>
      <protection locked="0"/>
    </xf>
    <xf numFmtId="38" fontId="14" fillId="0" borderId="30" xfId="3" applyFont="1" applyFill="1" applyBorder="1" applyAlignment="1" applyProtection="1">
      <alignment horizontal="right" vertical="center"/>
      <protection locked="0"/>
    </xf>
    <xf numFmtId="38" fontId="14" fillId="0" borderId="27" xfId="3" applyFont="1" applyFill="1" applyBorder="1" applyAlignment="1" applyProtection="1">
      <alignment horizontal="right" vertical="center"/>
      <protection locked="0"/>
    </xf>
    <xf numFmtId="38" fontId="14" fillId="0" borderId="31" xfId="3" applyFont="1" applyFill="1" applyBorder="1" applyAlignment="1" applyProtection="1">
      <alignment horizontal="right" vertical="center"/>
      <protection locked="0"/>
    </xf>
    <xf numFmtId="178" fontId="15" fillId="0" borderId="19" xfId="3" applyNumberFormat="1" applyFont="1" applyFill="1" applyBorder="1" applyAlignment="1">
      <alignment horizontal="right" vertical="center"/>
    </xf>
    <xf numFmtId="178" fontId="15" fillId="0" borderId="20" xfId="3" applyNumberFormat="1" applyFont="1" applyFill="1" applyBorder="1" applyAlignment="1">
      <alignment horizontal="right" vertical="center"/>
    </xf>
    <xf numFmtId="178" fontId="15" fillId="0" borderId="16" xfId="3" applyNumberFormat="1" applyFont="1" applyFill="1" applyBorder="1" applyAlignment="1">
      <alignment horizontal="right" vertical="center"/>
    </xf>
    <xf numFmtId="178" fontId="15" fillId="0" borderId="40" xfId="3" applyNumberFormat="1" applyFont="1" applyFill="1" applyBorder="1" applyAlignment="1">
      <alignment horizontal="right" vertical="center"/>
    </xf>
    <xf numFmtId="178" fontId="15" fillId="0" borderId="34" xfId="3" applyNumberFormat="1" applyFont="1" applyFill="1" applyBorder="1" applyAlignment="1">
      <alignment horizontal="right" vertical="center"/>
    </xf>
    <xf numFmtId="178" fontId="15" fillId="0" borderId="61" xfId="3" applyNumberFormat="1" applyFont="1" applyFill="1" applyBorder="1" applyAlignment="1">
      <alignment horizontal="right" vertical="center"/>
    </xf>
    <xf numFmtId="178" fontId="15" fillId="0" borderId="17" xfId="3" applyNumberFormat="1" applyFont="1" applyBorder="1" applyAlignment="1">
      <alignment horizontal="right" vertical="center"/>
    </xf>
    <xf numFmtId="178" fontId="15" fillId="0" borderId="18" xfId="3" applyNumberFormat="1" applyFont="1" applyBorder="1" applyAlignment="1">
      <alignment horizontal="right" vertical="center"/>
    </xf>
    <xf numFmtId="178" fontId="15" fillId="0" borderId="22" xfId="3" applyNumberFormat="1" applyFont="1" applyBorder="1" applyAlignment="1">
      <alignment horizontal="right" vertical="center"/>
    </xf>
    <xf numFmtId="178" fontId="15" fillId="0" borderId="23" xfId="3" applyNumberFormat="1" applyFont="1" applyBorder="1" applyAlignment="1">
      <alignment horizontal="right" vertical="center"/>
    </xf>
    <xf numFmtId="178" fontId="15" fillId="0" borderId="25" xfId="3" applyNumberFormat="1" applyFont="1" applyBorder="1" applyAlignment="1">
      <alignment horizontal="right" vertical="center"/>
    </xf>
    <xf numFmtId="178" fontId="15" fillId="0" borderId="18" xfId="3" applyNumberFormat="1" applyFont="1" applyFill="1" applyBorder="1" applyAlignment="1">
      <alignment horizontal="right" vertical="center"/>
    </xf>
    <xf numFmtId="178" fontId="15" fillId="0" borderId="25" xfId="1" applyNumberFormat="1" applyFont="1" applyBorder="1" applyAlignment="1">
      <alignment horizontal="right" vertical="center"/>
    </xf>
    <xf numFmtId="178" fontId="15" fillId="0" borderId="48" xfId="3" applyNumberFormat="1" applyFont="1" applyFill="1" applyBorder="1" applyAlignment="1">
      <alignment horizontal="right" vertical="center"/>
    </xf>
    <xf numFmtId="178" fontId="15" fillId="0" borderId="25" xfId="1" applyNumberFormat="1" applyFont="1" applyFill="1" applyBorder="1" applyAlignment="1">
      <alignment horizontal="right" vertical="center"/>
    </xf>
    <xf numFmtId="178" fontId="14" fillId="0" borderId="23" xfId="3" applyNumberFormat="1" applyFont="1" applyBorder="1" applyAlignment="1">
      <alignment horizontal="right" vertical="center"/>
    </xf>
    <xf numFmtId="178" fontId="14" fillId="0" borderId="18" xfId="3" applyNumberFormat="1" applyFont="1" applyFill="1" applyBorder="1" applyAlignment="1">
      <alignment horizontal="right" vertical="center"/>
    </xf>
    <xf numFmtId="178" fontId="15" fillId="0" borderId="17" xfId="1" applyNumberFormat="1" applyFont="1" applyBorder="1" applyAlignment="1">
      <alignment horizontal="right" vertical="center"/>
    </xf>
    <xf numFmtId="178" fontId="15" fillId="0" borderId="18" xfId="1" applyNumberFormat="1" applyFont="1" applyBorder="1" applyAlignment="1">
      <alignment horizontal="right" vertical="center"/>
    </xf>
    <xf numFmtId="178" fontId="15" fillId="0" borderId="22" xfId="1" applyNumberFormat="1" applyFont="1" applyBorder="1" applyAlignment="1">
      <alignment horizontal="right" vertical="center"/>
    </xf>
    <xf numFmtId="178" fontId="15" fillId="0" borderId="23" xfId="1" applyNumberFormat="1" applyFont="1" applyBorder="1" applyAlignment="1">
      <alignment horizontal="right" vertical="center"/>
    </xf>
    <xf numFmtId="178" fontId="14" fillId="0" borderId="70" xfId="3" applyNumberFormat="1" applyFont="1" applyBorder="1" applyAlignment="1">
      <alignment horizontal="right" vertical="center"/>
    </xf>
    <xf numFmtId="178" fontId="14" fillId="0" borderId="74" xfId="3" applyNumberFormat="1" applyFont="1" applyBorder="1" applyAlignment="1">
      <alignment horizontal="right" vertical="center"/>
    </xf>
    <xf numFmtId="178" fontId="14" fillId="0" borderId="72" xfId="3" applyNumberFormat="1" applyFont="1" applyBorder="1" applyAlignment="1">
      <alignment horizontal="right" vertical="center"/>
    </xf>
    <xf numFmtId="178" fontId="14" fillId="0" borderId="71" xfId="3" applyNumberFormat="1" applyFont="1" applyBorder="1" applyAlignment="1">
      <alignment horizontal="right" vertical="center"/>
    </xf>
    <xf numFmtId="178" fontId="14" fillId="0" borderId="69" xfId="3" applyNumberFormat="1" applyFont="1" applyBorder="1" applyAlignment="1">
      <alignment horizontal="right" vertical="center"/>
    </xf>
    <xf numFmtId="178" fontId="14" fillId="0" borderId="74" xfId="3" applyNumberFormat="1" applyFont="1" applyFill="1" applyBorder="1" applyAlignment="1">
      <alignment horizontal="right" vertical="center"/>
    </xf>
    <xf numFmtId="178" fontId="14" fillId="0" borderId="78" xfId="3" applyNumberFormat="1" applyFont="1" applyFill="1" applyBorder="1" applyAlignment="1">
      <alignment horizontal="right" vertical="center"/>
    </xf>
    <xf numFmtId="178" fontId="14" fillId="0" borderId="71" xfId="1" applyNumberFormat="1" applyFont="1" applyFill="1" applyBorder="1" applyAlignment="1">
      <alignment horizontal="right" vertical="center"/>
    </xf>
    <xf numFmtId="178" fontId="14" fillId="0" borderId="70" xfId="1" applyNumberFormat="1" applyFont="1" applyFill="1" applyBorder="1" applyAlignment="1">
      <alignment horizontal="right" vertical="center"/>
    </xf>
    <xf numFmtId="178" fontId="14" fillId="0" borderId="72" xfId="1" applyNumberFormat="1" applyFont="1" applyFill="1" applyBorder="1" applyAlignment="1">
      <alignment horizontal="right" vertical="center"/>
    </xf>
    <xf numFmtId="178" fontId="14" fillId="0" borderId="69" xfId="1" applyNumberFormat="1" applyFont="1" applyFill="1" applyBorder="1" applyAlignment="1">
      <alignment horizontal="right" vertical="center"/>
    </xf>
    <xf numFmtId="178" fontId="14" fillId="0" borderId="74" xfId="1" applyNumberFormat="1" applyFont="1" applyFill="1" applyBorder="1" applyAlignment="1">
      <alignment horizontal="right" vertical="center"/>
    </xf>
    <xf numFmtId="178" fontId="14" fillId="0" borderId="78" xfId="1" applyNumberFormat="1" applyFont="1" applyFill="1" applyBorder="1" applyAlignment="1">
      <alignment horizontal="right" vertical="center"/>
    </xf>
    <xf numFmtId="178" fontId="15" fillId="0" borderId="60" xfId="1" applyNumberFormat="1" applyFont="1" applyFill="1" applyBorder="1" applyAlignment="1">
      <alignment horizontal="right" vertical="center"/>
    </xf>
    <xf numFmtId="178" fontId="14" fillId="0" borderId="17" xfId="1" applyNumberFormat="1" applyFont="1" applyFill="1" applyBorder="1" applyAlignment="1" applyProtection="1">
      <alignment horizontal="right" vertical="center"/>
      <protection locked="0"/>
    </xf>
    <xf numFmtId="178" fontId="14" fillId="0" borderId="17" xfId="3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 applyProtection="1">
      <alignment horizontal="right" vertical="center"/>
      <protection locked="0"/>
    </xf>
    <xf numFmtId="178" fontId="14" fillId="0" borderId="25" xfId="3" applyNumberFormat="1" applyFont="1" applyFill="1" applyBorder="1" applyAlignment="1">
      <alignment horizontal="right" vertical="center"/>
    </xf>
    <xf numFmtId="178" fontId="14" fillId="0" borderId="34" xfId="1" applyNumberFormat="1" applyFont="1" applyFill="1" applyBorder="1" applyAlignment="1">
      <alignment horizontal="right" vertical="center"/>
    </xf>
    <xf numFmtId="178" fontId="14" fillId="0" borderId="23" xfId="1" applyNumberFormat="1" applyFont="1" applyFill="1" applyBorder="1" applyAlignment="1" applyProtection="1">
      <alignment horizontal="right" vertical="center"/>
      <protection locked="0"/>
    </xf>
    <xf numFmtId="178" fontId="15" fillId="0" borderId="23" xfId="1" applyNumberFormat="1" applyFont="1" applyFill="1" applyBorder="1" applyAlignment="1">
      <alignment horizontal="right" vertical="center"/>
    </xf>
    <xf numFmtId="178" fontId="15" fillId="0" borderId="22" xfId="1" applyNumberFormat="1" applyFont="1" applyFill="1" applyBorder="1" applyAlignment="1">
      <alignment horizontal="right" vertical="center"/>
    </xf>
    <xf numFmtId="178" fontId="19" fillId="0" borderId="17" xfId="3" applyNumberFormat="1" applyFont="1" applyBorder="1" applyAlignment="1">
      <alignment horizontal="right" vertical="center"/>
    </xf>
    <xf numFmtId="178" fontId="19" fillId="0" borderId="18" xfId="3" applyNumberFormat="1" applyFont="1" applyBorder="1" applyAlignment="1">
      <alignment horizontal="right" vertical="center"/>
    </xf>
    <xf numFmtId="178" fontId="19" fillId="0" borderId="22" xfId="3" applyNumberFormat="1" applyFont="1" applyBorder="1" applyAlignment="1">
      <alignment horizontal="right" vertical="center"/>
    </xf>
    <xf numFmtId="178" fontId="15" fillId="0" borderId="23" xfId="3" applyNumberFormat="1" applyFont="1" applyFill="1" applyBorder="1" applyAlignment="1">
      <alignment horizontal="right" vertical="center"/>
    </xf>
    <xf numFmtId="178" fontId="15" fillId="0" borderId="17" xfId="3" applyNumberFormat="1" applyFont="1" applyFill="1" applyBorder="1" applyAlignment="1">
      <alignment horizontal="right" vertical="center"/>
    </xf>
    <xf numFmtId="178" fontId="15" fillId="0" borderId="22" xfId="3" applyNumberFormat="1" applyFont="1" applyFill="1" applyBorder="1" applyAlignment="1">
      <alignment horizontal="right" vertical="center"/>
    </xf>
    <xf numFmtId="178" fontId="15" fillId="0" borderId="25" xfId="3" applyNumberFormat="1" applyFont="1" applyFill="1" applyBorder="1" applyAlignment="1">
      <alignment horizontal="right" vertical="center"/>
    </xf>
    <xf numFmtId="178" fontId="18" fillId="0" borderId="18" xfId="1" applyNumberFormat="1" applyFont="1" applyBorder="1" applyAlignment="1">
      <alignment vertical="center"/>
    </xf>
    <xf numFmtId="178" fontId="18" fillId="0" borderId="22" xfId="1" applyNumberFormat="1" applyFont="1" applyBorder="1" applyAlignment="1">
      <alignment vertical="center"/>
    </xf>
    <xf numFmtId="178" fontId="14" fillId="3" borderId="18" xfId="1" applyNumberFormat="1" applyFont="1" applyFill="1" applyBorder="1">
      <alignment vertical="center"/>
    </xf>
    <xf numFmtId="178" fontId="14" fillId="3" borderId="17" xfId="1" applyNumberFormat="1" applyFont="1" applyFill="1" applyBorder="1" applyAlignment="1">
      <alignment horizontal="right" vertical="center"/>
    </xf>
    <xf numFmtId="178" fontId="14" fillId="3" borderId="22" xfId="1" applyNumberFormat="1" applyFont="1" applyFill="1" applyBorder="1" applyAlignment="1">
      <alignment horizontal="right" vertical="center"/>
    </xf>
    <xf numFmtId="178" fontId="14" fillId="0" borderId="18" xfId="0" applyNumberFormat="1" applyFont="1" applyFill="1" applyBorder="1" applyAlignment="1">
      <alignment vertical="center"/>
    </xf>
    <xf numFmtId="178" fontId="14" fillId="0" borderId="22" xfId="0" applyNumberFormat="1" applyFont="1" applyFill="1" applyBorder="1" applyAlignment="1">
      <alignment vertical="center"/>
    </xf>
    <xf numFmtId="178" fontId="14" fillId="0" borderId="48" xfId="3" applyNumberFormat="1" applyFont="1" applyFill="1" applyBorder="1" applyAlignment="1">
      <alignment horizontal="right" vertical="center"/>
    </xf>
    <xf numFmtId="178" fontId="19" fillId="0" borderId="17" xfId="3" applyNumberFormat="1" applyFont="1" applyFill="1" applyBorder="1" applyAlignment="1">
      <alignment horizontal="right" vertical="center"/>
    </xf>
    <xf numFmtId="178" fontId="19" fillId="0" borderId="18" xfId="3" applyNumberFormat="1" applyFont="1" applyFill="1" applyBorder="1" applyAlignment="1">
      <alignment horizontal="right" vertical="center"/>
    </xf>
    <xf numFmtId="178" fontId="19" fillId="0" borderId="22" xfId="3" applyNumberFormat="1" applyFont="1" applyFill="1" applyBorder="1" applyAlignment="1">
      <alignment horizontal="right" vertical="center"/>
    </xf>
    <xf numFmtId="178" fontId="15" fillId="0" borderId="70" xfId="3" applyNumberFormat="1" applyFont="1" applyFill="1" applyBorder="1" applyAlignment="1">
      <alignment horizontal="right" vertical="center"/>
    </xf>
    <xf numFmtId="178" fontId="15" fillId="0" borderId="74" xfId="3" applyNumberFormat="1" applyFont="1" applyFill="1" applyBorder="1" applyAlignment="1">
      <alignment horizontal="right" vertical="center"/>
    </xf>
    <xf numFmtId="178" fontId="15" fillId="0" borderId="72" xfId="3" applyNumberFormat="1" applyFont="1" applyFill="1" applyBorder="1" applyAlignment="1">
      <alignment horizontal="right" vertical="center"/>
    </xf>
    <xf numFmtId="178" fontId="15" fillId="0" borderId="71" xfId="3" applyNumberFormat="1" applyFont="1" applyFill="1" applyBorder="1" applyAlignment="1">
      <alignment horizontal="right" vertical="center"/>
    </xf>
    <xf numFmtId="178" fontId="15" fillId="0" borderId="69" xfId="3" applyNumberFormat="1" applyFont="1" applyFill="1" applyBorder="1" applyAlignment="1">
      <alignment horizontal="right" vertical="center"/>
    </xf>
    <xf numFmtId="178" fontId="15" fillId="0" borderId="78" xfId="3" applyNumberFormat="1" applyFont="1" applyFill="1" applyBorder="1" applyAlignment="1">
      <alignment horizontal="right" vertical="center"/>
    </xf>
    <xf numFmtId="178" fontId="14" fillId="0" borderId="70" xfId="1" applyNumberFormat="1" applyFont="1" applyBorder="1" applyAlignment="1">
      <alignment horizontal="right" vertical="center"/>
    </xf>
    <xf numFmtId="178" fontId="14" fillId="0" borderId="74" xfId="1" applyNumberFormat="1" applyFont="1" applyBorder="1" applyAlignment="1">
      <alignment horizontal="right" vertical="center"/>
    </xf>
    <xf numFmtId="178" fontId="14" fillId="0" borderId="72" xfId="1" applyNumberFormat="1" applyFont="1" applyBorder="1" applyAlignment="1">
      <alignment horizontal="right" vertical="center"/>
    </xf>
    <xf numFmtId="49" fontId="15" fillId="0" borderId="75" xfId="1" applyNumberFormat="1" applyFont="1" applyBorder="1" applyAlignment="1">
      <alignment horizontal="center" vertical="center"/>
    </xf>
    <xf numFmtId="0" fontId="15" fillId="0" borderId="72" xfId="1" applyFont="1" applyBorder="1" applyAlignment="1">
      <alignment vertical="center"/>
    </xf>
    <xf numFmtId="178" fontId="23" fillId="0" borderId="17" xfId="3" applyNumberFormat="1" applyFont="1" applyFill="1" applyBorder="1" applyAlignment="1">
      <alignment horizontal="right" vertical="center"/>
    </xf>
    <xf numFmtId="178" fontId="23" fillId="0" borderId="18" xfId="3" applyNumberFormat="1" applyFont="1" applyFill="1" applyBorder="1" applyAlignment="1">
      <alignment horizontal="right" vertical="center"/>
    </xf>
    <xf numFmtId="178" fontId="23" fillId="0" borderId="22" xfId="3" applyNumberFormat="1" applyFont="1" applyFill="1" applyBorder="1" applyAlignment="1">
      <alignment horizontal="right" vertical="center"/>
    </xf>
    <xf numFmtId="178" fontId="18" fillId="0" borderId="48" xfId="3" applyNumberFormat="1" applyFont="1" applyFill="1" applyBorder="1" applyAlignment="1">
      <alignment horizontal="right" vertical="center"/>
    </xf>
    <xf numFmtId="178" fontId="18" fillId="0" borderId="22" xfId="1" applyNumberFormat="1" applyFont="1" applyFill="1" applyBorder="1">
      <alignment vertical="center"/>
    </xf>
    <xf numFmtId="178" fontId="21" fillId="0" borderId="23" xfId="2" applyNumberFormat="1" applyFont="1" applyFill="1" applyBorder="1" applyAlignment="1">
      <alignment horizontal="right" vertical="center"/>
    </xf>
    <xf numFmtId="178" fontId="21" fillId="0" borderId="17" xfId="2" applyNumberFormat="1" applyFont="1" applyFill="1" applyBorder="1" applyAlignment="1">
      <alignment horizontal="right" vertical="center"/>
    </xf>
    <xf numFmtId="178" fontId="21" fillId="0" borderId="22" xfId="2" applyNumberFormat="1" applyFont="1" applyFill="1" applyBorder="1" applyAlignment="1">
      <alignment horizontal="right" vertical="center"/>
    </xf>
    <xf numFmtId="178" fontId="21" fillId="0" borderId="25" xfId="2" applyNumberFormat="1" applyFont="1" applyFill="1" applyBorder="1" applyAlignment="1">
      <alignment horizontal="right" vertical="center"/>
    </xf>
    <xf numFmtId="178" fontId="21" fillId="0" borderId="18" xfId="2" applyNumberFormat="1" applyFont="1" applyFill="1" applyBorder="1" applyAlignment="1">
      <alignment horizontal="right" vertical="center"/>
    </xf>
    <xf numFmtId="178" fontId="21" fillId="0" borderId="48" xfId="2" applyNumberFormat="1" applyFont="1" applyFill="1" applyBorder="1" applyAlignment="1">
      <alignment horizontal="right" vertical="center"/>
    </xf>
    <xf numFmtId="178" fontId="21" fillId="0" borderId="71" xfId="2" applyNumberFormat="1" applyFont="1" applyBorder="1" applyAlignment="1">
      <alignment horizontal="right" vertical="center"/>
    </xf>
    <xf numFmtId="178" fontId="21" fillId="0" borderId="70" xfId="2" applyNumberFormat="1" applyFont="1" applyBorder="1" applyAlignment="1">
      <alignment horizontal="right" vertical="center"/>
    </xf>
    <xf numFmtId="178" fontId="21" fillId="0" borderId="72" xfId="2" applyNumberFormat="1" applyFont="1" applyBorder="1" applyAlignment="1">
      <alignment horizontal="right" vertical="center"/>
    </xf>
    <xf numFmtId="178" fontId="21" fillId="0" borderId="69" xfId="2" applyNumberFormat="1" applyFont="1" applyBorder="1" applyAlignment="1">
      <alignment horizontal="right" vertical="center"/>
    </xf>
    <xf numFmtId="178" fontId="21" fillId="0" borderId="74" xfId="2" applyNumberFormat="1" applyFont="1" applyBorder="1" applyAlignment="1">
      <alignment horizontal="right" vertical="center"/>
    </xf>
    <xf numFmtId="178" fontId="21" fillId="0" borderId="78" xfId="2" applyNumberFormat="1" applyFont="1" applyBorder="1" applyAlignment="1">
      <alignment horizontal="right" vertical="center"/>
    </xf>
    <xf numFmtId="178" fontId="18" fillId="0" borderId="19" xfId="1" applyNumberFormat="1" applyFont="1" applyFill="1" applyBorder="1" applyAlignment="1">
      <alignment vertical="center"/>
    </xf>
    <xf numFmtId="178" fontId="18" fillId="0" borderId="20" xfId="1" applyNumberFormat="1" applyFont="1" applyFill="1" applyBorder="1" applyAlignment="1">
      <alignment vertical="center"/>
    </xf>
    <xf numFmtId="178" fontId="18" fillId="0" borderId="16" xfId="1" applyNumberFormat="1" applyFont="1" applyBorder="1" applyAlignment="1">
      <alignment vertical="center"/>
    </xf>
    <xf numFmtId="178" fontId="18" fillId="0" borderId="71" xfId="1" applyNumberFormat="1" applyFont="1" applyFill="1" applyBorder="1" applyAlignment="1">
      <alignment horizontal="right" vertical="center"/>
    </xf>
    <xf numFmtId="178" fontId="18" fillId="0" borderId="70" xfId="1" applyNumberFormat="1" applyFont="1" applyFill="1" applyBorder="1" applyAlignment="1">
      <alignment horizontal="right" vertical="center"/>
    </xf>
    <xf numFmtId="178" fontId="18" fillId="0" borderId="72" xfId="1" applyNumberFormat="1" applyFont="1" applyFill="1" applyBorder="1" applyAlignment="1">
      <alignment horizontal="right" vertical="center"/>
    </xf>
    <xf numFmtId="178" fontId="18" fillId="0" borderId="69" xfId="1" applyNumberFormat="1" applyFont="1" applyFill="1" applyBorder="1" applyAlignment="1">
      <alignment horizontal="right" vertical="center"/>
    </xf>
    <xf numFmtId="178" fontId="18" fillId="0" borderId="74" xfId="1" applyNumberFormat="1" applyFont="1" applyFill="1" applyBorder="1" applyAlignment="1">
      <alignment horizontal="right" vertical="center"/>
    </xf>
    <xf numFmtId="178" fontId="18" fillId="0" borderId="69" xfId="1" applyNumberFormat="1" applyFont="1" applyBorder="1" applyAlignment="1">
      <alignment horizontal="right" vertical="center"/>
    </xf>
    <xf numFmtId="178" fontId="18" fillId="0" borderId="74" xfId="1" applyNumberFormat="1" applyFont="1" applyBorder="1" applyAlignment="1">
      <alignment horizontal="right" vertical="center"/>
    </xf>
    <xf numFmtId="178" fontId="18" fillId="0" borderId="78" xfId="3" applyNumberFormat="1" applyFont="1" applyBorder="1" applyAlignment="1">
      <alignment horizontal="right" vertical="center"/>
    </xf>
    <xf numFmtId="178" fontId="18" fillId="0" borderId="40" xfId="1" applyNumberFormat="1" applyFont="1" applyFill="1" applyBorder="1" applyAlignment="1">
      <alignment horizontal="right" vertical="center"/>
    </xf>
    <xf numFmtId="178" fontId="18" fillId="0" borderId="19" xfId="2" applyNumberFormat="1" applyFont="1" applyFill="1" applyBorder="1" applyAlignment="1">
      <alignment horizontal="right" vertical="center"/>
    </xf>
    <xf numFmtId="178" fontId="18" fillId="0" borderId="16" xfId="2" applyNumberFormat="1" applyFont="1" applyFill="1" applyBorder="1" applyAlignment="1">
      <alignment horizontal="right" vertical="center"/>
    </xf>
    <xf numFmtId="178" fontId="18" fillId="0" borderId="34" xfId="1" applyNumberFormat="1" applyFont="1" applyBorder="1" applyAlignment="1">
      <alignment horizontal="right" vertical="center"/>
    </xf>
    <xf numFmtId="178" fontId="18" fillId="0" borderId="20" xfId="2" applyNumberFormat="1" applyFont="1" applyFill="1" applyBorder="1" applyAlignment="1">
      <alignment horizontal="right" vertical="center"/>
    </xf>
    <xf numFmtId="178" fontId="14" fillId="0" borderId="19" xfId="3" applyNumberFormat="1" applyFont="1" applyFill="1" applyBorder="1" applyAlignment="1">
      <alignment horizontal="right" vertical="center"/>
    </xf>
    <xf numFmtId="178" fontId="14" fillId="0" borderId="20" xfId="3" applyNumberFormat="1" applyFont="1" applyFill="1" applyBorder="1" applyAlignment="1">
      <alignment horizontal="right" vertical="center"/>
    </xf>
    <xf numFmtId="178" fontId="14" fillId="0" borderId="16" xfId="3" applyNumberFormat="1" applyFont="1" applyFill="1" applyBorder="1" applyAlignment="1">
      <alignment horizontal="right" vertical="center"/>
    </xf>
    <xf numFmtId="178" fontId="15" fillId="0" borderId="22" xfId="1" applyNumberFormat="1" applyFont="1" applyFill="1" applyBorder="1" applyAlignment="1" applyProtection="1">
      <alignment horizontal="right" vertical="center"/>
      <protection locked="0"/>
    </xf>
    <xf numFmtId="178" fontId="15" fillId="0" borderId="37" xfId="1" applyNumberFormat="1" applyFont="1" applyFill="1" applyBorder="1" applyAlignment="1" applyProtection="1">
      <alignment horizontal="right" vertical="center"/>
      <protection locked="0"/>
    </xf>
    <xf numFmtId="178" fontId="14" fillId="0" borderId="22" xfId="1" applyNumberFormat="1" applyFont="1" applyFill="1" applyBorder="1" applyAlignment="1" applyProtection="1">
      <alignment horizontal="right" vertical="center"/>
      <protection locked="0"/>
    </xf>
    <xf numFmtId="178" fontId="14" fillId="0" borderId="23" xfId="0" applyNumberFormat="1" applyFont="1" applyFill="1" applyBorder="1" applyAlignment="1">
      <alignment horizontal="right" vertical="center"/>
    </xf>
    <xf numFmtId="178" fontId="14" fillId="0" borderId="17" xfId="0" applyNumberFormat="1" applyFont="1" applyFill="1" applyBorder="1" applyAlignment="1">
      <alignment horizontal="right" vertical="center"/>
    </xf>
    <xf numFmtId="178" fontId="14" fillId="0" borderId="22" xfId="0" applyNumberFormat="1" applyFont="1" applyFill="1" applyBorder="1" applyAlignment="1">
      <alignment horizontal="right" vertical="center"/>
    </xf>
    <xf numFmtId="178" fontId="14" fillId="0" borderId="18" xfId="0" applyNumberFormat="1" applyFont="1" applyFill="1" applyBorder="1" applyAlignment="1">
      <alignment horizontal="right" vertical="center"/>
    </xf>
    <xf numFmtId="178" fontId="14" fillId="0" borderId="70" xfId="3" applyNumberFormat="1" applyFont="1" applyFill="1" applyBorder="1" applyAlignment="1">
      <alignment horizontal="right" vertical="center"/>
    </xf>
    <xf numFmtId="178" fontId="14" fillId="0" borderId="81" xfId="3" applyNumberFormat="1" applyFont="1" applyFill="1" applyBorder="1" applyAlignment="1">
      <alignment horizontal="right" vertical="center"/>
    </xf>
    <xf numFmtId="178" fontId="14" fillId="0" borderId="82" xfId="3" applyNumberFormat="1" applyFont="1" applyFill="1" applyBorder="1" applyAlignment="1">
      <alignment horizontal="right" vertical="center"/>
    </xf>
    <xf numFmtId="178" fontId="14" fillId="0" borderId="71" xfId="3" applyNumberFormat="1" applyFont="1" applyFill="1" applyBorder="1" applyAlignment="1">
      <alignment horizontal="right" vertical="center"/>
    </xf>
    <xf numFmtId="178" fontId="19" fillId="0" borderId="69" xfId="3" applyNumberFormat="1" applyFont="1" applyFill="1" applyBorder="1" applyAlignment="1">
      <alignment horizontal="right" vertical="center"/>
    </xf>
    <xf numFmtId="178" fontId="19" fillId="0" borderId="25" xfId="3" applyNumberFormat="1" applyFont="1" applyFill="1" applyBorder="1" applyAlignment="1">
      <alignment horizontal="right" vertical="center"/>
    </xf>
    <xf numFmtId="178" fontId="20" fillId="0" borderId="25" xfId="1" applyNumberFormat="1" applyFont="1" applyFill="1" applyBorder="1" applyAlignment="1">
      <alignment horizontal="right" vertical="center"/>
    </xf>
    <xf numFmtId="178" fontId="15" fillId="0" borderId="70" xfId="1" applyNumberFormat="1" applyFont="1" applyFill="1" applyBorder="1" applyAlignment="1">
      <alignment horizontal="right" vertical="center"/>
    </xf>
    <xf numFmtId="178" fontId="15" fillId="0" borderId="74" xfId="1" applyNumberFormat="1" applyFont="1" applyFill="1" applyBorder="1" applyAlignment="1">
      <alignment horizontal="right" vertical="center"/>
    </xf>
    <xf numFmtId="178" fontId="15" fillId="0" borderId="72" xfId="1" applyNumberFormat="1" applyFont="1" applyFill="1" applyBorder="1" applyAlignment="1">
      <alignment horizontal="right" vertical="center"/>
    </xf>
    <xf numFmtId="178" fontId="15" fillId="0" borderId="71" xfId="1" applyNumberFormat="1" applyFont="1" applyFill="1" applyBorder="1" applyAlignment="1">
      <alignment horizontal="right" vertical="center"/>
    </xf>
    <xf numFmtId="178" fontId="15" fillId="0" borderId="69" xfId="1" applyNumberFormat="1" applyFont="1" applyFill="1" applyBorder="1" applyAlignment="1">
      <alignment horizontal="right" vertical="center"/>
    </xf>
    <xf numFmtId="178" fontId="15" fillId="0" borderId="78" xfId="1" applyNumberFormat="1" applyFont="1" applyFill="1" applyBorder="1" applyAlignment="1">
      <alignment horizontal="right" vertical="center"/>
    </xf>
    <xf numFmtId="178" fontId="14" fillId="0" borderId="72" xfId="3" applyNumberFormat="1" applyFont="1" applyFill="1" applyBorder="1" applyAlignment="1">
      <alignment horizontal="right" vertical="center"/>
    </xf>
    <xf numFmtId="178" fontId="14" fillId="0" borderId="69" xfId="3" applyNumberFormat="1" applyFont="1" applyFill="1" applyBorder="1" applyAlignment="1">
      <alignment horizontal="right" vertical="center"/>
    </xf>
    <xf numFmtId="178" fontId="15" fillId="0" borderId="30" xfId="3" applyNumberFormat="1" applyFont="1" applyFill="1" applyBorder="1" applyAlignment="1">
      <alignment horizontal="right" vertical="center"/>
    </xf>
    <xf numFmtId="178" fontId="15" fillId="0" borderId="29" xfId="3" applyNumberFormat="1" applyFont="1" applyFill="1" applyBorder="1" applyAlignment="1">
      <alignment horizontal="right" vertical="center"/>
    </xf>
    <xf numFmtId="178" fontId="15" fillId="0" borderId="27" xfId="3" applyNumberFormat="1" applyFont="1" applyFill="1" applyBorder="1" applyAlignment="1">
      <alignment horizontal="right" vertical="center"/>
    </xf>
    <xf numFmtId="178" fontId="15" fillId="0" borderId="28" xfId="1" applyNumberFormat="1" applyFont="1" applyFill="1" applyBorder="1" applyAlignment="1">
      <alignment horizontal="right" vertical="center"/>
    </xf>
    <xf numFmtId="178" fontId="15" fillId="0" borderId="30" xfId="1" applyNumberFormat="1" applyFont="1" applyFill="1" applyBorder="1" applyAlignment="1">
      <alignment horizontal="right" vertical="center"/>
    </xf>
    <xf numFmtId="178" fontId="15" fillId="0" borderId="27" xfId="1" applyNumberFormat="1" applyFont="1" applyFill="1" applyBorder="1" applyAlignment="1">
      <alignment horizontal="right" vertical="center"/>
    </xf>
    <xf numFmtId="178" fontId="15" fillId="0" borderId="31" xfId="1" applyNumberFormat="1" applyFont="1" applyFill="1" applyBorder="1" applyAlignment="1">
      <alignment horizontal="right" vertical="center"/>
    </xf>
    <xf numFmtId="178" fontId="15" fillId="0" borderId="29" xfId="1" applyNumberFormat="1" applyFont="1" applyFill="1" applyBorder="1" applyAlignment="1">
      <alignment horizontal="right" vertical="center"/>
    </xf>
    <xf numFmtId="178" fontId="15" fillId="0" borderId="59" xfId="1" applyNumberFormat="1" applyFont="1" applyFill="1" applyBorder="1" applyAlignment="1">
      <alignment horizontal="right" vertical="center"/>
    </xf>
    <xf numFmtId="178" fontId="15" fillId="0" borderId="60" xfId="3" applyNumberFormat="1" applyFont="1" applyFill="1" applyBorder="1" applyAlignment="1">
      <alignment horizontal="right" vertical="center"/>
    </xf>
    <xf numFmtId="178" fontId="15" fillId="0" borderId="24" xfId="3" applyNumberFormat="1" applyFont="1" applyFill="1" applyBorder="1" applyAlignment="1">
      <alignment horizontal="right" vertical="center"/>
    </xf>
    <xf numFmtId="178" fontId="14" fillId="0" borderId="76" xfId="1" applyNumberFormat="1" applyFont="1" applyFill="1" applyBorder="1" applyAlignment="1">
      <alignment horizontal="right" vertical="center"/>
    </xf>
    <xf numFmtId="178" fontId="21" fillId="0" borderId="23" xfId="3" applyNumberFormat="1" applyFont="1" applyFill="1" applyBorder="1" applyAlignment="1">
      <alignment horizontal="right" vertical="center"/>
    </xf>
    <xf numFmtId="178" fontId="14" fillId="0" borderId="19" xfId="3" applyNumberFormat="1" applyFont="1" applyBorder="1" applyAlignment="1">
      <alignment horizontal="right" vertical="center"/>
    </xf>
    <xf numFmtId="178" fontId="14" fillId="0" borderId="20" xfId="3" applyNumberFormat="1" applyFont="1" applyBorder="1" applyAlignment="1">
      <alignment horizontal="right" vertical="center"/>
    </xf>
    <xf numFmtId="178" fontId="14" fillId="0" borderId="16" xfId="3" applyNumberFormat="1" applyFont="1" applyBorder="1" applyAlignment="1">
      <alignment horizontal="right" vertical="center"/>
    </xf>
    <xf numFmtId="178" fontId="14" fillId="0" borderId="37" xfId="0" applyNumberFormat="1" applyFont="1" applyFill="1" applyBorder="1" applyAlignment="1">
      <alignment horizontal="right" vertical="center"/>
    </xf>
    <xf numFmtId="178" fontId="14" fillId="0" borderId="34" xfId="3" applyNumberFormat="1" applyFont="1" applyFill="1" applyBorder="1" applyAlignment="1">
      <alignment horizontal="right" vertical="center"/>
    </xf>
    <xf numFmtId="177" fontId="14" fillId="0" borderId="23" xfId="3" applyNumberFormat="1" applyFont="1" applyFill="1" applyBorder="1" applyAlignment="1">
      <alignment horizontal="right" vertical="center"/>
    </xf>
    <xf numFmtId="178" fontId="14" fillId="0" borderId="23" xfId="5" applyNumberFormat="1" applyFont="1" applyBorder="1" applyAlignment="1">
      <alignment horizontal="right" vertical="center"/>
    </xf>
    <xf numFmtId="176" fontId="19" fillId="2" borderId="3" xfId="3" applyNumberFormat="1" applyFont="1" applyFill="1" applyBorder="1" applyAlignment="1">
      <alignment horizontal="right" vertical="center"/>
    </xf>
    <xf numFmtId="176" fontId="19" fillId="2" borderId="4" xfId="3" applyNumberFormat="1" applyFont="1" applyFill="1" applyBorder="1" applyAlignment="1">
      <alignment horizontal="right" vertical="center"/>
    </xf>
    <xf numFmtId="176" fontId="19" fillId="2" borderId="2" xfId="3" applyNumberFormat="1" applyFont="1" applyFill="1" applyBorder="1" applyAlignment="1">
      <alignment horizontal="right" vertical="center"/>
    </xf>
    <xf numFmtId="176" fontId="15" fillId="2" borderId="5" xfId="3" applyNumberFormat="1" applyFont="1" applyFill="1" applyBorder="1" applyAlignment="1">
      <alignment horizontal="right" vertical="center"/>
    </xf>
    <xf numFmtId="176" fontId="15" fillId="2" borderId="3" xfId="3" applyNumberFormat="1" applyFont="1" applyFill="1" applyBorder="1" applyAlignment="1">
      <alignment horizontal="right" vertical="center"/>
    </xf>
    <xf numFmtId="176" fontId="15" fillId="2" borderId="2" xfId="3" applyNumberFormat="1" applyFont="1" applyFill="1" applyBorder="1" applyAlignment="1">
      <alignment horizontal="right" vertical="center"/>
    </xf>
    <xf numFmtId="176" fontId="15" fillId="2" borderId="6" xfId="3" applyNumberFormat="1" applyFont="1" applyFill="1" applyBorder="1" applyAlignment="1">
      <alignment horizontal="right" vertical="center"/>
    </xf>
    <xf numFmtId="176" fontId="15" fillId="2" borderId="4" xfId="3" applyNumberFormat="1" applyFont="1" applyFill="1" applyBorder="1" applyAlignment="1">
      <alignment horizontal="right" vertical="center"/>
    </xf>
    <xf numFmtId="176" fontId="15" fillId="2" borderId="58" xfId="3" applyNumberFormat="1" applyFont="1" applyFill="1" applyBorder="1" applyAlignment="1">
      <alignment horizontal="right" vertical="center"/>
    </xf>
    <xf numFmtId="178" fontId="14" fillId="0" borderId="27" xfId="1" applyNumberFormat="1" applyFont="1" applyFill="1" applyBorder="1" applyAlignment="1">
      <alignment horizontal="right" vertical="center"/>
    </xf>
    <xf numFmtId="178" fontId="14" fillId="0" borderId="29" xfId="1" applyNumberFormat="1" applyFont="1" applyFill="1" applyBorder="1" applyAlignment="1">
      <alignment horizontal="right" vertical="center"/>
    </xf>
    <xf numFmtId="178" fontId="15" fillId="0" borderId="19" xfId="1" applyNumberFormat="1" applyFont="1" applyFill="1" applyBorder="1" applyAlignment="1">
      <alignment horizontal="right" vertical="center"/>
    </xf>
    <xf numFmtId="178" fontId="15" fillId="0" borderId="20" xfId="1" applyNumberFormat="1" applyFont="1" applyFill="1" applyBorder="1" applyAlignment="1">
      <alignment horizontal="right" vertical="center"/>
    </xf>
    <xf numFmtId="178" fontId="15" fillId="0" borderId="16" xfId="1" applyNumberFormat="1" applyFont="1" applyFill="1" applyBorder="1" applyAlignment="1">
      <alignment horizontal="right" vertical="center"/>
    </xf>
    <xf numFmtId="178" fontId="15" fillId="0" borderId="40" xfId="1" applyNumberFormat="1" applyFont="1" applyFill="1" applyBorder="1" applyAlignment="1">
      <alignment horizontal="right" vertical="center"/>
    </xf>
    <xf numFmtId="178" fontId="15" fillId="0" borderId="34" xfId="1" applyNumberFormat="1" applyFont="1" applyFill="1" applyBorder="1" applyAlignment="1">
      <alignment horizontal="right" vertical="center"/>
    </xf>
    <xf numFmtId="0" fontId="15" fillId="0" borderId="72" xfId="1" applyFont="1" applyBorder="1">
      <alignment vertical="center"/>
    </xf>
    <xf numFmtId="178" fontId="15" fillId="0" borderId="70" xfId="1" applyNumberFormat="1" applyFont="1" applyBorder="1" applyAlignment="1">
      <alignment horizontal="right" vertical="center"/>
    </xf>
    <xf numFmtId="178" fontId="15" fillId="0" borderId="72" xfId="1" applyNumberFormat="1" applyFont="1" applyBorder="1" applyAlignment="1">
      <alignment horizontal="right" vertical="center"/>
    </xf>
    <xf numFmtId="178" fontId="15" fillId="0" borderId="71" xfId="1" applyNumberFormat="1" applyFont="1" applyBorder="1" applyAlignment="1">
      <alignment horizontal="right" vertical="center"/>
    </xf>
    <xf numFmtId="178" fontId="15" fillId="0" borderId="69" xfId="1" applyNumberFormat="1" applyFont="1" applyBorder="1" applyAlignment="1">
      <alignment horizontal="right" vertical="center"/>
    </xf>
    <xf numFmtId="178" fontId="15" fillId="0" borderId="78" xfId="1" applyNumberFormat="1" applyFont="1" applyBorder="1" applyAlignment="1">
      <alignment horizontal="right" vertical="center"/>
    </xf>
    <xf numFmtId="178" fontId="14" fillId="0" borderId="71" xfId="1" applyNumberFormat="1" applyFont="1" applyBorder="1" applyAlignment="1">
      <alignment horizontal="right" vertical="center"/>
    </xf>
    <xf numFmtId="178" fontId="14" fillId="0" borderId="69" xfId="1" applyNumberFormat="1" applyFont="1" applyBorder="1" applyAlignment="1">
      <alignment horizontal="right" vertical="center"/>
    </xf>
    <xf numFmtId="178" fontId="14" fillId="0" borderId="78" xfId="1" applyNumberFormat="1" applyFont="1" applyBorder="1" applyAlignment="1">
      <alignment horizontal="right" vertical="center"/>
    </xf>
    <xf numFmtId="178" fontId="21" fillId="0" borderId="48" xfId="1" applyNumberFormat="1" applyFont="1" applyFill="1" applyBorder="1" applyAlignment="1">
      <alignment horizontal="right" vertical="center"/>
    </xf>
    <xf numFmtId="178" fontId="19" fillId="0" borderId="25" xfId="1" applyNumberFormat="1" applyFont="1" applyFill="1" applyBorder="1" applyAlignment="1">
      <alignment horizontal="right" vertical="center"/>
    </xf>
    <xf numFmtId="178" fontId="15" fillId="0" borderId="50" xfId="1" applyNumberFormat="1" applyFont="1" applyFill="1" applyBorder="1" applyAlignment="1">
      <alignment horizontal="right" vertical="center"/>
    </xf>
    <xf numFmtId="178" fontId="15" fillId="0" borderId="32" xfId="1" applyNumberFormat="1" applyFont="1" applyFill="1" applyBorder="1" applyAlignment="1">
      <alignment horizontal="right" vertical="center"/>
    </xf>
    <xf numFmtId="176" fontId="15" fillId="2" borderId="57" xfId="1" applyNumberFormat="1" applyFont="1" applyFill="1" applyBorder="1" applyAlignment="1">
      <alignment horizontal="right" vertical="center"/>
    </xf>
    <xf numFmtId="176" fontId="15" fillId="2" borderId="7" xfId="1" applyNumberFormat="1" applyFont="1" applyFill="1" applyBorder="1" applyAlignment="1">
      <alignment horizontal="right" vertical="center"/>
    </xf>
    <xf numFmtId="176" fontId="15" fillId="2" borderId="6" xfId="1" applyNumberFormat="1" applyFont="1" applyFill="1" applyBorder="1" applyAlignment="1">
      <alignment horizontal="right" vertical="center"/>
    </xf>
    <xf numFmtId="176" fontId="15" fillId="2" borderId="58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center" vertical="center"/>
    </xf>
    <xf numFmtId="176" fontId="14" fillId="0" borderId="11" xfId="1" applyNumberFormat="1" applyFont="1" applyFill="1" applyBorder="1" applyAlignment="1">
      <alignment horizontal="center" vertical="center"/>
    </xf>
    <xf numFmtId="176" fontId="14" fillId="0" borderId="51" xfId="1" applyNumberFormat="1" applyFont="1" applyFill="1" applyBorder="1" applyAlignment="1">
      <alignment horizontal="center" vertical="center"/>
    </xf>
    <xf numFmtId="176" fontId="14" fillId="0" borderId="30" xfId="1" applyNumberFormat="1" applyFont="1" applyFill="1" applyBorder="1" applyAlignment="1">
      <alignment horizontal="center" vertical="center"/>
    </xf>
    <xf numFmtId="176" fontId="14" fillId="0" borderId="52" xfId="1" applyNumberFormat="1" applyFont="1" applyFill="1" applyBorder="1" applyAlignment="1">
      <alignment horizontal="center" vertical="center"/>
    </xf>
    <xf numFmtId="176" fontId="14" fillId="0" borderId="29" xfId="1" applyNumberFormat="1" applyFont="1" applyFill="1" applyBorder="1" applyAlignment="1">
      <alignment horizontal="center" vertical="center"/>
    </xf>
    <xf numFmtId="176" fontId="14" fillId="0" borderId="54" xfId="1" applyNumberFormat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 shrinkToFit="1"/>
    </xf>
    <xf numFmtId="0" fontId="15" fillId="2" borderId="2" xfId="1" applyFont="1" applyFill="1" applyBorder="1" applyAlignment="1">
      <alignment horizontal="center" vertical="center" shrinkToFit="1"/>
    </xf>
    <xf numFmtId="49" fontId="14" fillId="0" borderId="8" xfId="1" applyNumberFormat="1" applyFont="1" applyFill="1" applyBorder="1" applyAlignment="1">
      <alignment horizontal="center" vertical="center" shrinkToFit="1"/>
    </xf>
    <xf numFmtId="49" fontId="14" fillId="0" borderId="36" xfId="1" applyNumberFormat="1" applyFont="1" applyFill="1" applyBorder="1" applyAlignment="1">
      <alignment horizontal="center" vertical="center" shrinkToFit="1"/>
    </xf>
    <xf numFmtId="49" fontId="14" fillId="0" borderId="56" xfId="1" applyNumberFormat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45" xfId="1" applyFont="1" applyFill="1" applyBorder="1" applyAlignment="1">
      <alignment horizontal="center" vertical="center" shrinkToFit="1"/>
    </xf>
    <xf numFmtId="0" fontId="14" fillId="0" borderId="55" xfId="1" applyFont="1" applyFill="1" applyBorder="1" applyAlignment="1">
      <alignment horizontal="center" vertical="center" shrinkToFit="1"/>
    </xf>
    <xf numFmtId="176" fontId="14" fillId="0" borderId="62" xfId="1" applyNumberFormat="1" applyFont="1" applyFill="1" applyBorder="1" applyAlignment="1">
      <alignment horizontal="center" vertical="center" wrapText="1"/>
    </xf>
    <xf numFmtId="176" fontId="14" fillId="0" borderId="43" xfId="1" applyNumberFormat="1" applyFont="1" applyFill="1" applyBorder="1" applyAlignment="1">
      <alignment horizontal="center" vertical="center" wrapText="1"/>
    </xf>
    <xf numFmtId="176" fontId="14" fillId="0" borderId="64" xfId="1" applyNumberFormat="1" applyFont="1" applyFill="1" applyBorder="1" applyAlignment="1">
      <alignment horizontal="center" vertical="center" wrapText="1"/>
    </xf>
    <xf numFmtId="176" fontId="14" fillId="0" borderId="13" xfId="1" applyNumberFormat="1" applyFont="1" applyFill="1" applyBorder="1" applyAlignment="1">
      <alignment horizontal="center" vertical="center" wrapText="1"/>
    </xf>
    <xf numFmtId="176" fontId="14" fillId="0" borderId="14" xfId="1" applyNumberFormat="1" applyFont="1" applyFill="1" applyBorder="1" applyAlignment="1">
      <alignment horizontal="center" vertical="center" wrapText="1"/>
    </xf>
    <xf numFmtId="176" fontId="14" fillId="0" borderId="49" xfId="1" applyNumberFormat="1" applyFont="1" applyFill="1" applyBorder="1" applyAlignment="1">
      <alignment horizontal="center" vertical="center" wrapText="1"/>
    </xf>
    <xf numFmtId="176" fontId="14" fillId="0" borderId="46" xfId="1" applyNumberFormat="1" applyFont="1" applyFill="1" applyBorder="1" applyAlignment="1">
      <alignment horizontal="center" vertical="center" wrapText="1"/>
    </xf>
    <xf numFmtId="176" fontId="14" fillId="0" borderId="29" xfId="1" applyNumberFormat="1" applyFont="1" applyFill="1" applyBorder="1" applyAlignment="1">
      <alignment horizontal="center" vertical="center" wrapText="1"/>
    </xf>
    <xf numFmtId="176" fontId="14" fillId="0" borderId="54" xfId="1" applyNumberFormat="1" applyFont="1" applyFill="1" applyBorder="1" applyAlignment="1">
      <alignment horizontal="center" vertical="center" wrapText="1"/>
    </xf>
    <xf numFmtId="176" fontId="14" fillId="0" borderId="47" xfId="1" applyNumberFormat="1" applyFont="1" applyFill="1" applyBorder="1" applyAlignment="1">
      <alignment horizontal="center" vertical="center"/>
    </xf>
    <xf numFmtId="176" fontId="14" fillId="0" borderId="63" xfId="1" applyNumberFormat="1" applyFont="1" applyFill="1" applyBorder="1" applyAlignment="1">
      <alignment horizontal="center" vertical="center"/>
    </xf>
    <xf numFmtId="178" fontId="14" fillId="0" borderId="12" xfId="1" applyNumberFormat="1" applyFont="1" applyFill="1" applyBorder="1" applyAlignment="1">
      <alignment horizontal="right" vertical="center"/>
    </xf>
    <xf numFmtId="178" fontId="14" fillId="0" borderId="41" xfId="1" applyNumberFormat="1" applyFont="1" applyFill="1" applyBorder="1" applyAlignment="1">
      <alignment horizontal="right" vertical="center"/>
    </xf>
    <xf numFmtId="178" fontId="14" fillId="0" borderId="52" xfId="1" applyNumberFormat="1" applyFont="1" applyFill="1" applyBorder="1" applyAlignment="1">
      <alignment horizontal="right" vertical="center"/>
    </xf>
    <xf numFmtId="178" fontId="14" fillId="0" borderId="9" xfId="1" applyNumberFormat="1" applyFont="1" applyFill="1" applyBorder="1" applyAlignment="1">
      <alignment horizontal="right" vertical="center"/>
    </xf>
    <xf numFmtId="178" fontId="14" fillId="0" borderId="45" xfId="1" applyNumberFormat="1" applyFont="1" applyFill="1" applyBorder="1" applyAlignment="1">
      <alignment horizontal="right" vertical="center"/>
    </xf>
    <xf numFmtId="178" fontId="14" fillId="0" borderId="55" xfId="1" applyNumberFormat="1" applyFont="1" applyFill="1" applyBorder="1" applyAlignment="1">
      <alignment horizontal="right" vertical="center"/>
    </xf>
    <xf numFmtId="178" fontId="14" fillId="0" borderId="17" xfId="3" applyNumberFormat="1" applyFont="1" applyBorder="1" applyAlignment="1">
      <alignment horizontal="center" vertical="center"/>
    </xf>
    <xf numFmtId="178" fontId="14" fillId="0" borderId="22" xfId="3" applyNumberFormat="1" applyFont="1" applyBorder="1" applyAlignment="1">
      <alignment horizontal="center" vertical="center"/>
    </xf>
    <xf numFmtId="0" fontId="15" fillId="2" borderId="33" xfId="1" applyNumberFormat="1" applyFont="1" applyFill="1" applyBorder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/>
    </xf>
    <xf numFmtId="178" fontId="14" fillId="0" borderId="17" xfId="1" applyNumberFormat="1" applyFont="1" applyBorder="1" applyAlignment="1">
      <alignment horizontal="center" vertical="center"/>
    </xf>
    <xf numFmtId="178" fontId="14" fillId="0" borderId="22" xfId="1" applyNumberFormat="1" applyFont="1" applyBorder="1" applyAlignment="1">
      <alignment horizontal="center" vertical="center"/>
    </xf>
    <xf numFmtId="178" fontId="14" fillId="0" borderId="71" xfId="1" applyNumberFormat="1" applyFont="1" applyFill="1" applyBorder="1" applyAlignment="1">
      <alignment horizontal="center" vertical="center"/>
    </xf>
    <xf numFmtId="178" fontId="14" fillId="0" borderId="73" xfId="1" applyNumberFormat="1" applyFont="1" applyFill="1" applyBorder="1" applyAlignment="1">
      <alignment horizontal="center" vertical="center"/>
    </xf>
    <xf numFmtId="178" fontId="18" fillId="0" borderId="17" xfId="1" applyNumberFormat="1" applyFont="1" applyFill="1" applyBorder="1" applyAlignment="1">
      <alignment horizontal="center" vertical="center"/>
    </xf>
    <xf numFmtId="178" fontId="18" fillId="0" borderId="22" xfId="1" applyNumberFormat="1" applyFont="1" applyFill="1" applyBorder="1" applyAlignment="1">
      <alignment horizontal="center" vertical="center"/>
    </xf>
    <xf numFmtId="178" fontId="14" fillId="0" borderId="17" xfId="1" applyNumberFormat="1" applyFont="1" applyFill="1" applyBorder="1" applyAlignment="1">
      <alignment horizontal="center" vertical="center"/>
    </xf>
    <xf numFmtId="178" fontId="14" fillId="0" borderId="22" xfId="1" applyNumberFormat="1" applyFont="1" applyFill="1" applyBorder="1" applyAlignment="1">
      <alignment horizontal="center" vertical="center"/>
    </xf>
    <xf numFmtId="178" fontId="14" fillId="0" borderId="23" xfId="1" applyNumberFormat="1" applyFont="1" applyFill="1" applyBorder="1" applyAlignment="1">
      <alignment horizontal="center" vertical="center"/>
    </xf>
    <xf numFmtId="178" fontId="14" fillId="0" borderId="24" xfId="1" applyNumberFormat="1" applyFont="1" applyFill="1" applyBorder="1" applyAlignment="1">
      <alignment horizontal="center" vertical="center"/>
    </xf>
    <xf numFmtId="178" fontId="14" fillId="0" borderId="79" xfId="1" applyNumberFormat="1" applyFont="1" applyFill="1" applyBorder="1" applyAlignment="1">
      <alignment horizontal="center" vertical="center"/>
    </xf>
    <xf numFmtId="178" fontId="14" fillId="0" borderId="80" xfId="1" applyNumberFormat="1" applyFont="1" applyFill="1" applyBorder="1" applyAlignment="1">
      <alignment horizontal="center" vertical="center"/>
    </xf>
    <xf numFmtId="49" fontId="16" fillId="0" borderId="0" xfId="1" applyNumberFormat="1" applyFont="1" applyBorder="1" applyAlignment="1">
      <alignment horizontal="left" vertical="center" shrinkToFit="1"/>
    </xf>
    <xf numFmtId="0" fontId="15" fillId="2" borderId="33" xfId="1" applyNumberFormat="1" applyFont="1" applyFill="1" applyBorder="1" applyAlignment="1">
      <alignment horizontal="center" vertical="center" shrinkToFit="1"/>
    </xf>
    <xf numFmtId="0" fontId="15" fillId="2" borderId="2" xfId="1" applyNumberFormat="1" applyFont="1" applyFill="1" applyBorder="1" applyAlignment="1">
      <alignment horizontal="center" vertical="center" shrinkToFit="1"/>
    </xf>
    <xf numFmtId="176" fontId="14" fillId="0" borderId="0" xfId="1" applyNumberFormat="1" applyFont="1" applyBorder="1" applyAlignment="1">
      <alignment horizontal="left" vertical="center" wrapText="1"/>
    </xf>
    <xf numFmtId="176" fontId="14" fillId="0" borderId="68" xfId="1" applyNumberFormat="1" applyFont="1" applyFill="1" applyBorder="1" applyAlignment="1">
      <alignment horizontal="center" vertical="center" wrapText="1"/>
    </xf>
    <xf numFmtId="176" fontId="14" fillId="0" borderId="67" xfId="1" applyNumberFormat="1" applyFont="1" applyFill="1" applyBorder="1" applyAlignment="1">
      <alignment horizontal="center" vertical="center" wrapText="1"/>
    </xf>
    <xf numFmtId="176" fontId="14" fillId="0" borderId="66" xfId="1" applyNumberFormat="1" applyFont="1" applyFill="1" applyBorder="1" applyAlignment="1">
      <alignment horizontal="center" vertical="center" wrapText="1"/>
    </xf>
    <xf numFmtId="176" fontId="14" fillId="0" borderId="30" xfId="1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14" fillId="0" borderId="27" xfId="1" applyNumberFormat="1" applyFont="1" applyFill="1" applyBorder="1" applyAlignment="1">
      <alignment horizontal="center" vertical="center" wrapText="1"/>
    </xf>
    <xf numFmtId="176" fontId="14" fillId="0" borderId="55" xfId="1" applyNumberFormat="1" applyFont="1" applyFill="1" applyBorder="1" applyAlignment="1">
      <alignment horizontal="center" vertical="center" wrapText="1"/>
    </xf>
    <xf numFmtId="178" fontId="18" fillId="0" borderId="23" xfId="1" applyNumberFormat="1" applyFont="1" applyBorder="1" applyAlignment="1">
      <alignment horizontal="center" vertical="center"/>
    </xf>
    <xf numFmtId="178" fontId="18" fillId="0" borderId="24" xfId="1" applyNumberFormat="1" applyFont="1" applyBorder="1" applyAlignment="1">
      <alignment horizontal="center" vertical="center"/>
    </xf>
    <xf numFmtId="178" fontId="14" fillId="0" borderId="50" xfId="1" applyNumberFormat="1" applyFont="1" applyFill="1" applyBorder="1" applyAlignment="1">
      <alignment horizontal="center" vertical="center"/>
    </xf>
    <xf numFmtId="178" fontId="14" fillId="0" borderId="32" xfId="1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/>
    </xf>
    <xf numFmtId="0" fontId="15" fillId="2" borderId="7" xfId="1" applyNumberFormat="1" applyFont="1" applyFill="1" applyBorder="1" applyAlignment="1">
      <alignment horizontal="center" vertical="center"/>
    </xf>
    <xf numFmtId="0" fontId="24" fillId="0" borderId="65" xfId="0" applyFont="1" applyBorder="1" applyAlignment="1">
      <alignment horizontal="left" vertical="center" wrapText="1"/>
    </xf>
    <xf numFmtId="49" fontId="16" fillId="0" borderId="0" xfId="1" applyNumberFormat="1" applyFont="1" applyBorder="1" applyAlignment="1">
      <alignment horizontal="left" vertical="center" wrapText="1" shrinkToFit="1"/>
    </xf>
    <xf numFmtId="178" fontId="14" fillId="0" borderId="70" xfId="1" applyNumberFormat="1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15" fillId="2" borderId="0" xfId="1" applyNumberFormat="1" applyFont="1" applyFill="1" applyBorder="1" applyAlignment="1">
      <alignment horizontal="center" vertical="center" shrinkToFit="1"/>
    </xf>
    <xf numFmtId="176" fontId="14" fillId="0" borderId="0" xfId="1" applyNumberFormat="1" applyFont="1" applyFill="1" applyBorder="1" applyAlignment="1">
      <alignment vertical="center"/>
    </xf>
    <xf numFmtId="0" fontId="14" fillId="0" borderId="0" xfId="1" applyFont="1" applyBorder="1">
      <alignment vertical="center"/>
    </xf>
    <xf numFmtId="0" fontId="14" fillId="0" borderId="0" xfId="1" applyFont="1" applyFill="1" applyBorder="1" applyAlignment="1">
      <alignment horizontal="center" vertical="center"/>
    </xf>
    <xf numFmtId="178" fontId="14" fillId="0" borderId="0" xfId="1" applyNumberFormat="1" applyFont="1" applyFill="1" applyBorder="1">
      <alignment vertical="center"/>
    </xf>
    <xf numFmtId="0" fontId="14" fillId="0" borderId="0" xfId="1" applyFont="1" applyFill="1" applyBorder="1">
      <alignment vertical="center"/>
    </xf>
    <xf numFmtId="0" fontId="19" fillId="2" borderId="0" xfId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15" fillId="2" borderId="0" xfId="1" applyFont="1" applyFill="1" applyBorder="1">
      <alignment vertical="center"/>
    </xf>
    <xf numFmtId="178" fontId="15" fillId="0" borderId="0" xfId="1" applyNumberFormat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4" fillId="0" borderId="0" xfId="1" applyFont="1" applyBorder="1" applyAlignment="1">
      <alignment vertical="center"/>
    </xf>
    <xf numFmtId="0" fontId="15" fillId="0" borderId="0" xfId="1" applyFont="1" applyBorder="1">
      <alignment vertical="center"/>
    </xf>
    <xf numFmtId="0" fontId="15" fillId="5" borderId="0" xfId="1" applyFont="1" applyFill="1" applyBorder="1">
      <alignment vertical="center"/>
    </xf>
    <xf numFmtId="0" fontId="19" fillId="0" borderId="0" xfId="1" applyFont="1" applyBorder="1">
      <alignment vertical="center"/>
    </xf>
    <xf numFmtId="0" fontId="15" fillId="4" borderId="0" xfId="1" applyFont="1" applyFill="1" applyBorder="1">
      <alignment vertical="center"/>
    </xf>
    <xf numFmtId="0" fontId="14" fillId="4" borderId="0" xfId="1" applyFont="1" applyFill="1" applyBorder="1">
      <alignment vertical="center"/>
    </xf>
    <xf numFmtId="0" fontId="18" fillId="0" borderId="0" xfId="1" applyFont="1" applyBorder="1">
      <alignment vertical="center"/>
    </xf>
    <xf numFmtId="0" fontId="21" fillId="0" borderId="0" xfId="1" applyFont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0" fillId="0" borderId="0" xfId="1" applyFont="1" applyBorder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18" fillId="0" borderId="0" xfId="1" applyFont="1" applyFill="1" applyBorder="1">
      <alignment vertical="center"/>
    </xf>
    <xf numFmtId="0" fontId="21" fillId="0" borderId="0" xfId="1" applyFont="1" applyFill="1" applyBorder="1">
      <alignment vertical="center"/>
    </xf>
    <xf numFmtId="0" fontId="19" fillId="0" borderId="0" xfId="1" applyFont="1" applyBorder="1" applyAlignment="1">
      <alignment vertical="center"/>
    </xf>
    <xf numFmtId="0" fontId="14" fillId="5" borderId="0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16" fillId="0" borderId="0" xfId="1" applyFont="1" applyBorder="1">
      <alignment vertical="center"/>
    </xf>
  </cellXfs>
  <cellStyles count="8">
    <cellStyle name="Normal" xfId="7"/>
    <cellStyle name="桁区切り" xfId="5" builtinId="6"/>
    <cellStyle name="桁区切り 2" xfId="2"/>
    <cellStyle name="桁区切り 2 2" xfId="3"/>
    <cellStyle name="桁区切り 3" xfId="4"/>
    <cellStyle name="標準" xfId="0" builtinId="0"/>
    <cellStyle name="標準 2" xfId="1"/>
    <cellStyle name="標準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62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2"/>
  <cols>
    <col min="1" max="1" width="5.33203125" style="45" customWidth="1"/>
    <col min="2" max="2" width="18.21875" style="46" bestFit="1" customWidth="1"/>
    <col min="3" max="3" width="6.77734375" style="47" bestFit="1" customWidth="1"/>
    <col min="4" max="4" width="9.88671875" style="47" customWidth="1"/>
    <col min="5" max="5" width="9.77734375" style="47" customWidth="1"/>
    <col min="6" max="6" width="11.44140625" style="47" bestFit="1" customWidth="1"/>
    <col min="7" max="7" width="10.33203125" style="48" bestFit="1" customWidth="1"/>
    <col min="8" max="8" width="9.88671875" style="49" bestFit="1" customWidth="1"/>
    <col min="9" max="9" width="11.44140625" style="48" bestFit="1" customWidth="1"/>
    <col min="10" max="10" width="11.44140625" style="50" bestFit="1" customWidth="1"/>
    <col min="11" max="11" width="11.44140625" style="51" bestFit="1" customWidth="1"/>
    <col min="12" max="12" width="8.88671875" style="50" bestFit="1" customWidth="1"/>
    <col min="13" max="13" width="10.33203125" style="50" bestFit="1" customWidth="1"/>
    <col min="14" max="14" width="11.44140625" style="52" bestFit="1" customWidth="1"/>
    <col min="15" max="17" width="0" style="2" hidden="1" customWidth="1"/>
    <col min="18" max="18" width="10.6640625" style="2" hidden="1" customWidth="1"/>
    <col min="19" max="19" width="9.6640625" style="2" hidden="1" customWidth="1"/>
    <col min="20" max="20" width="9.109375" style="2" hidden="1" customWidth="1"/>
    <col min="21" max="21" width="10.6640625" style="2" hidden="1" customWidth="1"/>
    <col min="22" max="22" width="9.44140625" style="2" hidden="1" customWidth="1"/>
    <col min="23" max="23" width="10.6640625" style="2" hidden="1" customWidth="1"/>
    <col min="24" max="25" width="9.109375" style="2" hidden="1" customWidth="1"/>
    <col min="26" max="26" width="10.6640625" style="2" hidden="1" customWidth="1"/>
    <col min="27" max="16384" width="9" style="2"/>
  </cols>
  <sheetData>
    <row r="1" spans="1:56" ht="19.8" thickBot="1">
      <c r="A1" s="55" t="s">
        <v>441</v>
      </c>
      <c r="B1" s="1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33"/>
      <c r="P1" s="33"/>
      <c r="Q1" s="33"/>
      <c r="R1" s="33"/>
      <c r="S1" s="33"/>
      <c r="T1" s="33"/>
      <c r="U1" s="33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</row>
    <row r="2" spans="1:56" s="19" customFormat="1" ht="13.5" customHeight="1">
      <c r="A2" s="474"/>
      <c r="B2" s="477" t="s">
        <v>421</v>
      </c>
      <c r="C2" s="517" t="s">
        <v>443</v>
      </c>
      <c r="D2" s="518"/>
      <c r="E2" s="519"/>
      <c r="F2" s="480" t="s">
        <v>436</v>
      </c>
      <c r="G2" s="483" t="s">
        <v>435</v>
      </c>
      <c r="H2" s="484"/>
      <c r="I2" s="465" t="s">
        <v>434</v>
      </c>
      <c r="J2" s="466"/>
      <c r="K2" s="466"/>
      <c r="L2" s="466"/>
      <c r="M2" s="466"/>
      <c r="N2" s="46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</row>
    <row r="3" spans="1:56" s="19" customFormat="1" ht="13.5" customHeight="1">
      <c r="A3" s="475"/>
      <c r="B3" s="478"/>
      <c r="C3" s="520" t="s">
        <v>444</v>
      </c>
      <c r="D3" s="487" t="s">
        <v>501</v>
      </c>
      <c r="E3" s="522" t="s">
        <v>445</v>
      </c>
      <c r="F3" s="481"/>
      <c r="G3" s="485"/>
      <c r="H3" s="486"/>
      <c r="I3" s="468" t="s">
        <v>433</v>
      </c>
      <c r="J3" s="470" t="s">
        <v>432</v>
      </c>
      <c r="K3" s="470" t="s">
        <v>431</v>
      </c>
      <c r="L3" s="487" t="s">
        <v>430</v>
      </c>
      <c r="M3" s="470" t="s">
        <v>429</v>
      </c>
      <c r="N3" s="489" t="s">
        <v>0</v>
      </c>
      <c r="AA3" s="537"/>
      <c r="AB3" s="537"/>
      <c r="AC3" s="537"/>
      <c r="AD3" s="537"/>
      <c r="AE3" s="537"/>
      <c r="AF3" s="53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7"/>
      <c r="AS3" s="537"/>
      <c r="AT3" s="537"/>
      <c r="AU3" s="537"/>
      <c r="AV3" s="537"/>
    </row>
    <row r="4" spans="1:56" s="19" customFormat="1" ht="20.25" customHeight="1" thickBot="1">
      <c r="A4" s="476"/>
      <c r="B4" s="479"/>
      <c r="C4" s="521"/>
      <c r="D4" s="488"/>
      <c r="E4" s="523"/>
      <c r="F4" s="482"/>
      <c r="G4" s="258"/>
      <c r="H4" s="259" t="s">
        <v>428</v>
      </c>
      <c r="I4" s="469"/>
      <c r="J4" s="471"/>
      <c r="K4" s="471"/>
      <c r="L4" s="488"/>
      <c r="M4" s="471"/>
      <c r="N4" s="490"/>
      <c r="AA4" s="537"/>
      <c r="AB4" s="537"/>
      <c r="AC4" s="537"/>
      <c r="AD4" s="537"/>
      <c r="AE4" s="537"/>
      <c r="AF4" s="537"/>
      <c r="AG4" s="537"/>
      <c r="AH4" s="537"/>
      <c r="AI4" s="537"/>
      <c r="AJ4" s="537"/>
      <c r="AK4" s="537"/>
      <c r="AL4" s="537"/>
      <c r="AM4" s="537"/>
      <c r="AN4" s="537"/>
      <c r="AO4" s="537"/>
      <c r="AP4" s="537"/>
      <c r="AQ4" s="537"/>
      <c r="AR4" s="537"/>
      <c r="AS4" s="537"/>
      <c r="AT4" s="537"/>
      <c r="AU4" s="537"/>
      <c r="AV4" s="537"/>
    </row>
    <row r="5" spans="1:56" s="3" customFormat="1" ht="18" customHeight="1">
      <c r="A5" s="260" t="s">
        <v>427</v>
      </c>
      <c r="B5" s="68" t="s">
        <v>426</v>
      </c>
      <c r="C5" s="142">
        <v>174</v>
      </c>
      <c r="D5" s="143">
        <v>85</v>
      </c>
      <c r="E5" s="145">
        <v>34</v>
      </c>
      <c r="F5" s="144">
        <v>70849</v>
      </c>
      <c r="G5" s="491">
        <v>36367</v>
      </c>
      <c r="H5" s="494">
        <v>3420</v>
      </c>
      <c r="I5" s="261">
        <v>30768</v>
      </c>
      <c r="J5" s="153">
        <v>35408</v>
      </c>
      <c r="K5" s="262">
        <f>+I5+J5</f>
        <v>66176</v>
      </c>
      <c r="L5" s="138" t="s">
        <v>440</v>
      </c>
      <c r="M5" s="263">
        <v>13542</v>
      </c>
      <c r="N5" s="239">
        <f>SUM(I5:J5)+SUM(L5,M5)</f>
        <v>79718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8"/>
      <c r="AT5" s="538"/>
      <c r="AU5" s="538"/>
      <c r="AV5" s="538"/>
      <c r="AW5" s="34"/>
      <c r="AX5" s="34"/>
      <c r="AY5" s="34"/>
      <c r="AZ5" s="34"/>
      <c r="BA5" s="34"/>
      <c r="BB5" s="34"/>
      <c r="BC5" s="34"/>
      <c r="BD5" s="34"/>
    </row>
    <row r="6" spans="1:56" s="3" customFormat="1" ht="18" customHeight="1">
      <c r="A6" s="264" t="s">
        <v>425</v>
      </c>
      <c r="B6" s="69" t="s">
        <v>424</v>
      </c>
      <c r="C6" s="142">
        <v>162</v>
      </c>
      <c r="D6" s="143">
        <v>81</v>
      </c>
      <c r="E6" s="145">
        <v>29</v>
      </c>
      <c r="F6" s="144">
        <v>3060</v>
      </c>
      <c r="G6" s="492"/>
      <c r="H6" s="495"/>
      <c r="I6" s="175">
        <v>8010</v>
      </c>
      <c r="J6" s="153">
        <v>1857</v>
      </c>
      <c r="K6" s="109">
        <f>+I6+J6</f>
        <v>9867</v>
      </c>
      <c r="L6" s="138" t="s">
        <v>440</v>
      </c>
      <c r="M6" s="139" t="s">
        <v>440</v>
      </c>
      <c r="N6" s="239">
        <f>SUM(I6:J6)+SUM(L6,M6)</f>
        <v>9867</v>
      </c>
      <c r="AA6" s="539"/>
      <c r="AB6" s="539"/>
      <c r="AC6" s="539"/>
      <c r="AD6" s="539"/>
      <c r="AE6" s="539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  <c r="AS6" s="539"/>
      <c r="AT6" s="539"/>
      <c r="AU6" s="539"/>
      <c r="AV6" s="539"/>
    </row>
    <row r="7" spans="1:56" s="3" customFormat="1" ht="18" customHeight="1" thickBot="1">
      <c r="A7" s="264" t="s">
        <v>3</v>
      </c>
      <c r="B7" s="69" t="s">
        <v>4</v>
      </c>
      <c r="C7" s="214">
        <v>174</v>
      </c>
      <c r="D7" s="215">
        <v>85</v>
      </c>
      <c r="E7" s="216">
        <v>34</v>
      </c>
      <c r="F7" s="165">
        <v>84170</v>
      </c>
      <c r="G7" s="493"/>
      <c r="H7" s="496"/>
      <c r="I7" s="175">
        <v>36885</v>
      </c>
      <c r="J7" s="244">
        <v>35393</v>
      </c>
      <c r="K7" s="245">
        <f>+I7+J7</f>
        <v>72278</v>
      </c>
      <c r="L7" s="265" t="s">
        <v>440</v>
      </c>
      <c r="M7" s="245">
        <v>48</v>
      </c>
      <c r="N7" s="239">
        <f>SUM(I7:J7)+SUM(L7,M7)</f>
        <v>72326</v>
      </c>
      <c r="AA7" s="539"/>
      <c r="AB7" s="539"/>
      <c r="AC7" s="539"/>
      <c r="AD7" s="539"/>
      <c r="AE7" s="539"/>
      <c r="AF7" s="539"/>
      <c r="AG7" s="539"/>
      <c r="AH7" s="539"/>
      <c r="AI7" s="539"/>
      <c r="AJ7" s="539"/>
      <c r="AK7" s="539"/>
      <c r="AL7" s="539"/>
      <c r="AM7" s="539"/>
      <c r="AN7" s="539"/>
      <c r="AO7" s="539"/>
      <c r="AP7" s="539"/>
      <c r="AQ7" s="539"/>
      <c r="AR7" s="539"/>
      <c r="AS7" s="539"/>
      <c r="AT7" s="539"/>
      <c r="AU7" s="539"/>
      <c r="AV7" s="539"/>
    </row>
    <row r="8" spans="1:56" s="20" customFormat="1" ht="18" customHeight="1" thickBot="1">
      <c r="A8" s="472" t="s">
        <v>5</v>
      </c>
      <c r="B8" s="473"/>
      <c r="C8" s="266"/>
      <c r="D8" s="267"/>
      <c r="E8" s="268"/>
      <c r="F8" s="269">
        <f>SUM(F5:F7)</f>
        <v>158079</v>
      </c>
      <c r="G8" s="266">
        <f>SUM(G5:G6)</f>
        <v>36367</v>
      </c>
      <c r="H8" s="268">
        <f>SUM(H5:H6)</f>
        <v>3420</v>
      </c>
      <c r="I8" s="266">
        <f t="shared" ref="I8:N8" si="0">SUM(I5:I7)</f>
        <v>75663</v>
      </c>
      <c r="J8" s="270">
        <f t="shared" si="0"/>
        <v>72658</v>
      </c>
      <c r="K8" s="267">
        <f t="shared" si="0"/>
        <v>148321</v>
      </c>
      <c r="L8" s="270">
        <f t="shared" si="0"/>
        <v>0</v>
      </c>
      <c r="M8" s="267">
        <f t="shared" si="0"/>
        <v>13590</v>
      </c>
      <c r="N8" s="271">
        <f t="shared" si="0"/>
        <v>161911</v>
      </c>
      <c r="AA8" s="540"/>
      <c r="AB8" s="540"/>
      <c r="AC8" s="540"/>
      <c r="AD8" s="540"/>
      <c r="AE8" s="540"/>
      <c r="AF8" s="540"/>
      <c r="AG8" s="540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540"/>
      <c r="AS8" s="540"/>
      <c r="AT8" s="540"/>
      <c r="AU8" s="540"/>
      <c r="AV8" s="540"/>
    </row>
    <row r="9" spans="1:56" s="12" customFormat="1" ht="18" customHeight="1">
      <c r="A9" s="62" t="s">
        <v>1</v>
      </c>
      <c r="B9" s="63" t="s">
        <v>6</v>
      </c>
      <c r="C9" s="272">
        <v>185</v>
      </c>
      <c r="D9" s="273">
        <v>0</v>
      </c>
      <c r="E9" s="136">
        <v>59</v>
      </c>
      <c r="F9" s="222">
        <v>3272</v>
      </c>
      <c r="G9" s="133">
        <v>9447</v>
      </c>
      <c r="H9" s="223">
        <v>0</v>
      </c>
      <c r="I9" s="133">
        <v>5647</v>
      </c>
      <c r="J9" s="134">
        <v>0</v>
      </c>
      <c r="K9" s="135">
        <f>+I9+J9</f>
        <v>5647</v>
      </c>
      <c r="L9" s="128" t="s">
        <v>440</v>
      </c>
      <c r="M9" s="135">
        <v>0</v>
      </c>
      <c r="N9" s="243">
        <f>SUM(I9:M9)-K9</f>
        <v>5647</v>
      </c>
      <c r="AA9" s="541"/>
      <c r="AB9" s="541"/>
      <c r="AC9" s="541"/>
      <c r="AD9" s="541"/>
      <c r="AE9" s="541"/>
      <c r="AF9" s="541"/>
      <c r="AG9" s="541"/>
      <c r="AH9" s="541"/>
      <c r="AI9" s="541"/>
      <c r="AJ9" s="541"/>
      <c r="AK9" s="541"/>
      <c r="AL9" s="541"/>
      <c r="AM9" s="541"/>
      <c r="AN9" s="541"/>
      <c r="AO9" s="541"/>
      <c r="AP9" s="541"/>
      <c r="AQ9" s="541"/>
      <c r="AR9" s="541"/>
      <c r="AS9" s="541"/>
      <c r="AT9" s="541"/>
      <c r="AU9" s="541"/>
      <c r="AV9" s="541"/>
    </row>
    <row r="10" spans="1:56" s="3" customFormat="1" ht="18" customHeight="1">
      <c r="A10" s="64">
        <v>2</v>
      </c>
      <c r="B10" s="57" t="s">
        <v>7</v>
      </c>
      <c r="C10" s="175">
        <v>243</v>
      </c>
      <c r="D10" s="109">
        <v>0</v>
      </c>
      <c r="E10" s="147">
        <v>0</v>
      </c>
      <c r="F10" s="146">
        <v>6090</v>
      </c>
      <c r="G10" s="175">
        <v>3165</v>
      </c>
      <c r="H10" s="147">
        <v>0</v>
      </c>
      <c r="I10" s="175">
        <v>948</v>
      </c>
      <c r="J10" s="153">
        <v>0</v>
      </c>
      <c r="K10" s="109">
        <f>+I10+J10</f>
        <v>948</v>
      </c>
      <c r="L10" s="128" t="s">
        <v>440</v>
      </c>
      <c r="M10" s="109">
        <v>0</v>
      </c>
      <c r="N10" s="243">
        <f>SUM(I10:M10)-K10</f>
        <v>948</v>
      </c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39"/>
      <c r="AM10" s="539"/>
      <c r="AN10" s="539"/>
      <c r="AO10" s="539"/>
      <c r="AP10" s="539"/>
      <c r="AQ10" s="539"/>
      <c r="AR10" s="539"/>
      <c r="AS10" s="539"/>
      <c r="AT10" s="539"/>
      <c r="AU10" s="539"/>
      <c r="AV10" s="539"/>
    </row>
    <row r="11" spans="1:56" ht="18" customHeight="1">
      <c r="A11" s="56" t="s">
        <v>503</v>
      </c>
      <c r="B11" s="65" t="s">
        <v>8</v>
      </c>
      <c r="C11" s="142">
        <v>204</v>
      </c>
      <c r="D11" s="143">
        <v>0</v>
      </c>
      <c r="E11" s="145">
        <v>132</v>
      </c>
      <c r="F11" s="146">
        <v>22684</v>
      </c>
      <c r="G11" s="175">
        <v>27120</v>
      </c>
      <c r="H11" s="147">
        <v>33</v>
      </c>
      <c r="I11" s="175">
        <v>580</v>
      </c>
      <c r="J11" s="153">
        <v>87</v>
      </c>
      <c r="K11" s="109">
        <v>667</v>
      </c>
      <c r="L11" s="128" t="s">
        <v>440</v>
      </c>
      <c r="M11" s="139" t="s">
        <v>440</v>
      </c>
      <c r="N11" s="243">
        <f>SUM(I11:M11)-K11</f>
        <v>667</v>
      </c>
      <c r="AA11" s="536"/>
      <c r="AB11" s="536"/>
      <c r="AC11" s="536"/>
      <c r="AD11" s="536"/>
      <c r="AE11" s="536"/>
      <c r="AF11" s="536"/>
      <c r="AG11" s="536"/>
      <c r="AH11" s="536"/>
      <c r="AI11" s="536"/>
      <c r="AJ11" s="536"/>
      <c r="AK11" s="536"/>
      <c r="AL11" s="536"/>
      <c r="AM11" s="536"/>
      <c r="AN11" s="536"/>
      <c r="AO11" s="536"/>
      <c r="AP11" s="536"/>
      <c r="AQ11" s="536"/>
      <c r="AR11" s="536"/>
      <c r="AS11" s="536"/>
      <c r="AT11" s="536"/>
      <c r="AU11" s="536"/>
      <c r="AV11" s="536"/>
    </row>
    <row r="12" spans="1:56" ht="18" customHeight="1">
      <c r="A12" s="66">
        <v>4</v>
      </c>
      <c r="B12" s="67" t="s">
        <v>9</v>
      </c>
      <c r="C12" s="175">
        <v>179</v>
      </c>
      <c r="D12" s="109">
        <v>0</v>
      </c>
      <c r="E12" s="147">
        <v>121</v>
      </c>
      <c r="F12" s="144">
        <v>3215</v>
      </c>
      <c r="G12" s="137" t="s">
        <v>440</v>
      </c>
      <c r="H12" s="141" t="s">
        <v>440</v>
      </c>
      <c r="I12" s="137" t="s">
        <v>440</v>
      </c>
      <c r="J12" s="138" t="s">
        <v>440</v>
      </c>
      <c r="K12" s="139" t="s">
        <v>440</v>
      </c>
      <c r="L12" s="138" t="s">
        <v>440</v>
      </c>
      <c r="M12" s="139" t="s">
        <v>440</v>
      </c>
      <c r="N12" s="274" t="s">
        <v>440</v>
      </c>
      <c r="AA12" s="536"/>
      <c r="AB12" s="536"/>
      <c r="AC12" s="536"/>
      <c r="AD12" s="536"/>
      <c r="AE12" s="536"/>
      <c r="AF12" s="536"/>
      <c r="AG12" s="536"/>
      <c r="AH12" s="536"/>
      <c r="AI12" s="536"/>
      <c r="AJ12" s="536"/>
      <c r="AK12" s="536"/>
      <c r="AL12" s="536"/>
      <c r="AM12" s="536"/>
      <c r="AN12" s="536"/>
      <c r="AO12" s="536"/>
      <c r="AP12" s="536"/>
      <c r="AQ12" s="536"/>
      <c r="AR12" s="536"/>
      <c r="AS12" s="536"/>
      <c r="AT12" s="536"/>
      <c r="AU12" s="536"/>
      <c r="AV12" s="536"/>
    </row>
    <row r="13" spans="1:56" s="3" customFormat="1" ht="18" customHeight="1">
      <c r="A13" s="56">
        <v>5</v>
      </c>
      <c r="B13" s="57" t="s">
        <v>10</v>
      </c>
      <c r="C13" s="142">
        <v>203</v>
      </c>
      <c r="D13" s="129" t="s">
        <v>440</v>
      </c>
      <c r="E13" s="145">
        <v>136</v>
      </c>
      <c r="F13" s="146">
        <v>4393</v>
      </c>
      <c r="G13" s="175">
        <v>5715</v>
      </c>
      <c r="H13" s="147">
        <v>21</v>
      </c>
      <c r="I13" s="175">
        <v>2112</v>
      </c>
      <c r="J13" s="153">
        <v>105</v>
      </c>
      <c r="K13" s="109">
        <f>+I13+J13</f>
        <v>2217</v>
      </c>
      <c r="L13" s="129" t="s">
        <v>440</v>
      </c>
      <c r="M13" s="143">
        <v>0</v>
      </c>
      <c r="N13" s="243">
        <f>SUM(I13:M13)-K13</f>
        <v>2217</v>
      </c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</row>
    <row r="14" spans="1:56" s="3" customFormat="1" ht="18" customHeight="1">
      <c r="A14" s="56">
        <v>6</v>
      </c>
      <c r="B14" s="57" t="s">
        <v>11</v>
      </c>
      <c r="C14" s="142">
        <v>81</v>
      </c>
      <c r="D14" s="143"/>
      <c r="E14" s="145">
        <v>284</v>
      </c>
      <c r="F14" s="146">
        <v>855</v>
      </c>
      <c r="G14" s="175">
        <v>197</v>
      </c>
      <c r="H14" s="132" t="s">
        <v>495</v>
      </c>
      <c r="I14" s="175">
        <v>2289</v>
      </c>
      <c r="J14" s="153">
        <v>9</v>
      </c>
      <c r="K14" s="109">
        <f>+I14+J14</f>
        <v>2298</v>
      </c>
      <c r="L14" s="129" t="s">
        <v>440</v>
      </c>
      <c r="M14" s="109">
        <v>7669</v>
      </c>
      <c r="N14" s="243">
        <f>SUM(I14:M14)-K14</f>
        <v>9967</v>
      </c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</row>
    <row r="15" spans="1:56" ht="18" customHeight="1">
      <c r="A15" s="56">
        <v>7</v>
      </c>
      <c r="B15" s="68" t="s">
        <v>12</v>
      </c>
      <c r="C15" s="142">
        <v>296</v>
      </c>
      <c r="D15" s="215">
        <v>0</v>
      </c>
      <c r="E15" s="216">
        <v>0</v>
      </c>
      <c r="F15" s="128" t="s">
        <v>495</v>
      </c>
      <c r="G15" s="175">
        <v>5334</v>
      </c>
      <c r="H15" s="132" t="s">
        <v>495</v>
      </c>
      <c r="I15" s="175">
        <v>1265</v>
      </c>
      <c r="J15" s="153">
        <v>0</v>
      </c>
      <c r="K15" s="109">
        <f>+I15+J15</f>
        <v>1265</v>
      </c>
      <c r="L15" s="153">
        <v>0</v>
      </c>
      <c r="M15" s="143">
        <v>0</v>
      </c>
      <c r="N15" s="243">
        <f>SUM(I15:M15)-K15</f>
        <v>1265</v>
      </c>
      <c r="AA15" s="536"/>
      <c r="AB15" s="536"/>
      <c r="AC15" s="536"/>
      <c r="AD15" s="536"/>
      <c r="AE15" s="536"/>
      <c r="AF15" s="536"/>
      <c r="AG15" s="536"/>
      <c r="AH15" s="536"/>
      <c r="AI15" s="536"/>
      <c r="AJ15" s="536"/>
      <c r="AK15" s="536"/>
      <c r="AL15" s="536"/>
      <c r="AM15" s="536"/>
      <c r="AN15" s="536"/>
      <c r="AO15" s="536"/>
      <c r="AP15" s="536"/>
      <c r="AQ15" s="536"/>
      <c r="AR15" s="536"/>
      <c r="AS15" s="536"/>
      <c r="AT15" s="536"/>
      <c r="AU15" s="536"/>
      <c r="AV15" s="536"/>
    </row>
    <row r="16" spans="1:56" s="3" customFormat="1" ht="18" customHeight="1" thickBot="1">
      <c r="A16" s="58">
        <v>8</v>
      </c>
      <c r="B16" s="69" t="s">
        <v>13</v>
      </c>
      <c r="C16" s="275">
        <v>186</v>
      </c>
      <c r="D16" s="276" t="s">
        <v>442</v>
      </c>
      <c r="E16" s="277">
        <v>32</v>
      </c>
      <c r="F16" s="278" t="s">
        <v>495</v>
      </c>
      <c r="G16" s="279">
        <v>1196</v>
      </c>
      <c r="H16" s="280">
        <v>0</v>
      </c>
      <c r="I16" s="279">
        <v>1708</v>
      </c>
      <c r="J16" s="281">
        <v>0</v>
      </c>
      <c r="K16" s="60">
        <f>+I16+J16</f>
        <v>1708</v>
      </c>
      <c r="L16" s="281">
        <v>0</v>
      </c>
      <c r="M16" s="70">
        <v>0</v>
      </c>
      <c r="N16" s="243">
        <f>SUM(I16:M16)-K16</f>
        <v>1708</v>
      </c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</row>
    <row r="17" spans="1:48" s="21" customFormat="1" ht="18" customHeight="1" thickBot="1">
      <c r="A17" s="499" t="s">
        <v>14</v>
      </c>
      <c r="B17" s="500"/>
      <c r="C17" s="266"/>
      <c r="D17" s="267"/>
      <c r="E17" s="268"/>
      <c r="F17" s="269">
        <f t="shared" ref="F17:N17" si="1">SUM(F9:F16)</f>
        <v>40509</v>
      </c>
      <c r="G17" s="266">
        <f t="shared" si="1"/>
        <v>52174</v>
      </c>
      <c r="H17" s="268">
        <f t="shared" si="1"/>
        <v>54</v>
      </c>
      <c r="I17" s="266">
        <f t="shared" si="1"/>
        <v>14549</v>
      </c>
      <c r="J17" s="270">
        <f t="shared" si="1"/>
        <v>201</v>
      </c>
      <c r="K17" s="267">
        <f t="shared" si="1"/>
        <v>14750</v>
      </c>
      <c r="L17" s="270">
        <f t="shared" si="1"/>
        <v>0</v>
      </c>
      <c r="M17" s="267">
        <f t="shared" si="1"/>
        <v>7669</v>
      </c>
      <c r="N17" s="271">
        <f t="shared" si="1"/>
        <v>22419</v>
      </c>
      <c r="AA17" s="542"/>
      <c r="AB17" s="542"/>
      <c r="AC17" s="542"/>
      <c r="AD17" s="542"/>
      <c r="AE17" s="542"/>
      <c r="AF17" s="542"/>
      <c r="AG17" s="542"/>
      <c r="AH17" s="542"/>
      <c r="AI17" s="542"/>
      <c r="AJ17" s="542"/>
      <c r="AK17" s="542"/>
      <c r="AL17" s="542"/>
      <c r="AM17" s="542"/>
      <c r="AN17" s="542"/>
      <c r="AO17" s="542"/>
      <c r="AP17" s="542"/>
      <c r="AQ17" s="542"/>
      <c r="AR17" s="542"/>
      <c r="AS17" s="542"/>
      <c r="AT17" s="542"/>
      <c r="AU17" s="542"/>
      <c r="AV17" s="542"/>
    </row>
    <row r="18" spans="1:48" s="4" customFormat="1" ht="18" customHeight="1">
      <c r="A18" s="73" t="s">
        <v>1</v>
      </c>
      <c r="B18" s="74" t="s">
        <v>15</v>
      </c>
      <c r="C18" s="282"/>
      <c r="D18" s="283"/>
      <c r="E18" s="284"/>
      <c r="F18" s="285">
        <f>SUM(F19:F43)</f>
        <v>3948269</v>
      </c>
      <c r="G18" s="282">
        <f t="shared" ref="G18:M18" si="2">SUM(G19:G43)</f>
        <v>848813</v>
      </c>
      <c r="H18" s="284">
        <f t="shared" si="2"/>
        <v>39108</v>
      </c>
      <c r="I18" s="282">
        <f t="shared" si="2"/>
        <v>4214904</v>
      </c>
      <c r="J18" s="286">
        <f t="shared" si="2"/>
        <v>2859152</v>
      </c>
      <c r="K18" s="283">
        <f>SUM(K19:K43)</f>
        <v>7074056</v>
      </c>
      <c r="L18" s="286">
        <f>SUM(L19:L43)</f>
        <v>27482</v>
      </c>
      <c r="M18" s="283">
        <f t="shared" si="2"/>
        <v>52731</v>
      </c>
      <c r="N18" s="287">
        <f>SUM(N19:N43)</f>
        <v>7154269</v>
      </c>
      <c r="Q18" s="22"/>
      <c r="R18" s="22">
        <f t="shared" ref="R18:Y18" si="3">F18</f>
        <v>3948269</v>
      </c>
      <c r="S18" s="22">
        <f t="shared" si="3"/>
        <v>848813</v>
      </c>
      <c r="T18" s="22">
        <f t="shared" si="3"/>
        <v>39108</v>
      </c>
      <c r="U18" s="22">
        <f t="shared" si="3"/>
        <v>4214904</v>
      </c>
      <c r="V18" s="22">
        <f t="shared" si="3"/>
        <v>2859152</v>
      </c>
      <c r="W18" s="22">
        <f t="shared" si="3"/>
        <v>7074056</v>
      </c>
      <c r="X18" s="22">
        <f t="shared" si="3"/>
        <v>27482</v>
      </c>
      <c r="Y18" s="22">
        <f t="shared" si="3"/>
        <v>52731</v>
      </c>
      <c r="Z18" s="22">
        <f>N18</f>
        <v>7154269</v>
      </c>
      <c r="AA18" s="543"/>
      <c r="AB18" s="543"/>
      <c r="AC18" s="543"/>
      <c r="AD18" s="544"/>
      <c r="AE18" s="544"/>
      <c r="AF18" s="544"/>
      <c r="AG18" s="544"/>
      <c r="AH18" s="544"/>
      <c r="AI18" s="544"/>
      <c r="AJ18" s="544"/>
      <c r="AK18" s="544"/>
      <c r="AL18" s="544"/>
      <c r="AM18" s="544"/>
      <c r="AN18" s="544"/>
      <c r="AO18" s="544"/>
      <c r="AP18" s="544"/>
      <c r="AQ18" s="544"/>
      <c r="AR18" s="544"/>
      <c r="AS18" s="544"/>
      <c r="AT18" s="544"/>
      <c r="AU18" s="544"/>
      <c r="AV18" s="544"/>
    </row>
    <row r="19" spans="1:48" s="7" customFormat="1" ht="18" customHeight="1">
      <c r="A19" s="64" t="s">
        <v>16</v>
      </c>
      <c r="B19" s="85" t="s">
        <v>17</v>
      </c>
      <c r="C19" s="148">
        <v>270</v>
      </c>
      <c r="D19" s="149">
        <v>17</v>
      </c>
      <c r="E19" s="150">
        <v>44</v>
      </c>
      <c r="F19" s="140">
        <v>580093</v>
      </c>
      <c r="G19" s="137">
        <v>137495</v>
      </c>
      <c r="H19" s="141">
        <v>4956</v>
      </c>
      <c r="I19" s="137">
        <v>623746</v>
      </c>
      <c r="J19" s="138">
        <v>296267</v>
      </c>
      <c r="K19" s="129">
        <f t="shared" ref="K19:K43" si="4">+I19+J19</f>
        <v>920013</v>
      </c>
      <c r="L19" s="138" t="s">
        <v>440</v>
      </c>
      <c r="M19" s="139">
        <v>3127</v>
      </c>
      <c r="N19" s="243">
        <f>SUM(I19:M19)-K19</f>
        <v>923140</v>
      </c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</row>
    <row r="20" spans="1:48" s="7" customFormat="1" ht="18" customHeight="1">
      <c r="A20" s="64" t="s">
        <v>19</v>
      </c>
      <c r="B20" s="85" t="s">
        <v>20</v>
      </c>
      <c r="C20" s="148">
        <v>246</v>
      </c>
      <c r="D20" s="149">
        <v>16</v>
      </c>
      <c r="E20" s="150">
        <v>45</v>
      </c>
      <c r="F20" s="140">
        <v>218734</v>
      </c>
      <c r="G20" s="137">
        <v>76845</v>
      </c>
      <c r="H20" s="141">
        <v>2030</v>
      </c>
      <c r="I20" s="137">
        <v>284340</v>
      </c>
      <c r="J20" s="138">
        <v>211593</v>
      </c>
      <c r="K20" s="129">
        <f t="shared" si="4"/>
        <v>495933</v>
      </c>
      <c r="L20" s="138" t="s">
        <v>440</v>
      </c>
      <c r="M20" s="139">
        <v>25673</v>
      </c>
      <c r="N20" s="243">
        <f>SUM(I20:M20)-K20</f>
        <v>521606</v>
      </c>
      <c r="AA20" s="545"/>
      <c r="AB20" s="545"/>
      <c r="AC20" s="545"/>
      <c r="AD20" s="545"/>
      <c r="AE20" s="545"/>
      <c r="AF20" s="545"/>
      <c r="AG20" s="545"/>
      <c r="AH20" s="545"/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</row>
    <row r="21" spans="1:48" s="7" customFormat="1" ht="18" customHeight="1">
      <c r="A21" s="64" t="s">
        <v>21</v>
      </c>
      <c r="B21" s="85" t="s">
        <v>22</v>
      </c>
      <c r="C21" s="148">
        <v>246</v>
      </c>
      <c r="D21" s="149">
        <v>16</v>
      </c>
      <c r="E21" s="150">
        <v>45</v>
      </c>
      <c r="F21" s="140">
        <v>252279</v>
      </c>
      <c r="G21" s="137">
        <v>74825</v>
      </c>
      <c r="H21" s="141">
        <v>3452</v>
      </c>
      <c r="I21" s="137">
        <v>310221</v>
      </c>
      <c r="J21" s="138">
        <v>250100</v>
      </c>
      <c r="K21" s="129">
        <f t="shared" si="4"/>
        <v>560321</v>
      </c>
      <c r="L21" s="138" t="s">
        <v>440</v>
      </c>
      <c r="M21" s="139">
        <v>1492</v>
      </c>
      <c r="N21" s="243">
        <f t="shared" ref="N21:N43" si="5">SUM(I21:M21)-K21</f>
        <v>561813</v>
      </c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5"/>
      <c r="AU21" s="545"/>
      <c r="AV21" s="545"/>
    </row>
    <row r="22" spans="1:48" s="7" customFormat="1" ht="18" customHeight="1">
      <c r="A22" s="64" t="s">
        <v>23</v>
      </c>
      <c r="B22" s="85" t="s">
        <v>24</v>
      </c>
      <c r="C22" s="148">
        <v>246</v>
      </c>
      <c r="D22" s="149">
        <v>0</v>
      </c>
      <c r="E22" s="150">
        <v>61</v>
      </c>
      <c r="F22" s="140">
        <v>95742</v>
      </c>
      <c r="G22" s="137">
        <v>8868</v>
      </c>
      <c r="H22" s="141">
        <v>1504</v>
      </c>
      <c r="I22" s="137">
        <v>104552</v>
      </c>
      <c r="J22" s="138">
        <v>157771</v>
      </c>
      <c r="K22" s="129">
        <f t="shared" si="4"/>
        <v>262323</v>
      </c>
      <c r="L22" s="138" t="s">
        <v>440</v>
      </c>
      <c r="M22" s="139">
        <v>986</v>
      </c>
      <c r="N22" s="243">
        <f t="shared" si="5"/>
        <v>263309</v>
      </c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</row>
    <row r="23" spans="1:48" s="7" customFormat="1" ht="18" customHeight="1">
      <c r="A23" s="64" t="s">
        <v>25</v>
      </c>
      <c r="B23" s="85" t="s">
        <v>26</v>
      </c>
      <c r="C23" s="148">
        <v>294</v>
      </c>
      <c r="D23" s="149">
        <v>17</v>
      </c>
      <c r="E23" s="150">
        <v>44</v>
      </c>
      <c r="F23" s="140">
        <v>477185</v>
      </c>
      <c r="G23" s="137">
        <v>68050</v>
      </c>
      <c r="H23" s="141">
        <v>2592</v>
      </c>
      <c r="I23" s="137">
        <v>387325</v>
      </c>
      <c r="J23" s="138">
        <v>263863</v>
      </c>
      <c r="K23" s="129">
        <f t="shared" si="4"/>
        <v>651188</v>
      </c>
      <c r="L23" s="138" t="s">
        <v>440</v>
      </c>
      <c r="M23" s="139">
        <v>2539</v>
      </c>
      <c r="N23" s="243">
        <f t="shared" si="5"/>
        <v>653727</v>
      </c>
      <c r="AA23" s="545"/>
      <c r="AB23" s="545"/>
      <c r="AC23" s="545"/>
      <c r="AD23" s="545"/>
      <c r="AE23" s="545"/>
      <c r="AF23" s="545"/>
      <c r="AG23" s="545"/>
      <c r="AH23" s="545"/>
      <c r="AI23" s="545"/>
      <c r="AJ23" s="545"/>
      <c r="AK23" s="545"/>
      <c r="AL23" s="545"/>
      <c r="AM23" s="545"/>
      <c r="AN23" s="545"/>
      <c r="AO23" s="545"/>
      <c r="AP23" s="545"/>
      <c r="AQ23" s="545"/>
      <c r="AR23" s="545"/>
      <c r="AS23" s="545"/>
      <c r="AT23" s="545"/>
      <c r="AU23" s="545"/>
      <c r="AV23" s="545"/>
    </row>
    <row r="24" spans="1:48" s="7" customFormat="1" ht="18" customHeight="1">
      <c r="A24" s="64" t="s">
        <v>27</v>
      </c>
      <c r="B24" s="85" t="s">
        <v>30</v>
      </c>
      <c r="C24" s="148">
        <v>132</v>
      </c>
      <c r="D24" s="149">
        <v>16</v>
      </c>
      <c r="E24" s="150">
        <v>45</v>
      </c>
      <c r="F24" s="140">
        <v>22177</v>
      </c>
      <c r="G24" s="137">
        <v>44216</v>
      </c>
      <c r="H24" s="141">
        <v>1347</v>
      </c>
      <c r="I24" s="137">
        <v>38548</v>
      </c>
      <c r="J24" s="138">
        <v>50948</v>
      </c>
      <c r="K24" s="129">
        <f t="shared" si="4"/>
        <v>89496</v>
      </c>
      <c r="L24" s="129">
        <v>27482</v>
      </c>
      <c r="M24" s="139">
        <v>953</v>
      </c>
      <c r="N24" s="243">
        <f t="shared" si="5"/>
        <v>117931</v>
      </c>
      <c r="AA24" s="545"/>
      <c r="AB24" s="545"/>
      <c r="AC24" s="545"/>
      <c r="AD24" s="545"/>
      <c r="AE24" s="545"/>
      <c r="AF24" s="545"/>
      <c r="AG24" s="545"/>
      <c r="AH24" s="545"/>
      <c r="AI24" s="545"/>
      <c r="AJ24" s="545"/>
      <c r="AK24" s="545"/>
      <c r="AL24" s="545"/>
      <c r="AM24" s="545"/>
      <c r="AN24" s="545"/>
      <c r="AO24" s="545"/>
      <c r="AP24" s="545"/>
      <c r="AQ24" s="545"/>
      <c r="AR24" s="545"/>
      <c r="AS24" s="545"/>
      <c r="AT24" s="545"/>
      <c r="AU24" s="545"/>
      <c r="AV24" s="545"/>
    </row>
    <row r="25" spans="1:48" s="7" customFormat="1" ht="18" customHeight="1">
      <c r="A25" s="64" t="s">
        <v>29</v>
      </c>
      <c r="B25" s="85" t="s">
        <v>28</v>
      </c>
      <c r="C25" s="148">
        <v>229</v>
      </c>
      <c r="D25" s="149">
        <v>0</v>
      </c>
      <c r="E25" s="150">
        <v>61</v>
      </c>
      <c r="F25" s="140">
        <v>93351</v>
      </c>
      <c r="G25" s="137">
        <v>22502</v>
      </c>
      <c r="H25" s="141">
        <v>721</v>
      </c>
      <c r="I25" s="137">
        <v>94838</v>
      </c>
      <c r="J25" s="138">
        <v>39729</v>
      </c>
      <c r="K25" s="129">
        <f t="shared" si="4"/>
        <v>134567</v>
      </c>
      <c r="L25" s="138" t="s">
        <v>440</v>
      </c>
      <c r="M25" s="139">
        <v>411</v>
      </c>
      <c r="N25" s="243">
        <f t="shared" si="5"/>
        <v>134978</v>
      </c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5"/>
    </row>
    <row r="26" spans="1:48" s="7" customFormat="1" ht="18" customHeight="1">
      <c r="A26" s="64" t="s">
        <v>31</v>
      </c>
      <c r="B26" s="85" t="s">
        <v>32</v>
      </c>
      <c r="C26" s="148">
        <v>247</v>
      </c>
      <c r="D26" s="149">
        <v>0</v>
      </c>
      <c r="E26" s="150">
        <v>61</v>
      </c>
      <c r="F26" s="140">
        <v>100804</v>
      </c>
      <c r="G26" s="137">
        <v>18624</v>
      </c>
      <c r="H26" s="141">
        <v>1063</v>
      </c>
      <c r="I26" s="137">
        <v>117598</v>
      </c>
      <c r="J26" s="138">
        <v>65927</v>
      </c>
      <c r="K26" s="129">
        <f t="shared" si="4"/>
        <v>183525</v>
      </c>
      <c r="L26" s="138" t="s">
        <v>440</v>
      </c>
      <c r="M26" s="139">
        <v>735</v>
      </c>
      <c r="N26" s="243">
        <f t="shared" si="5"/>
        <v>184260</v>
      </c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545"/>
    </row>
    <row r="27" spans="1:48" s="7" customFormat="1" ht="18" customHeight="1">
      <c r="A27" s="64" t="s">
        <v>33</v>
      </c>
      <c r="B27" s="85" t="s">
        <v>34</v>
      </c>
      <c r="C27" s="148">
        <v>247</v>
      </c>
      <c r="D27" s="149">
        <v>16</v>
      </c>
      <c r="E27" s="150">
        <v>45</v>
      </c>
      <c r="F27" s="140">
        <v>80493</v>
      </c>
      <c r="G27" s="137">
        <v>8588</v>
      </c>
      <c r="H27" s="141">
        <v>571</v>
      </c>
      <c r="I27" s="137">
        <v>66272</v>
      </c>
      <c r="J27" s="138">
        <v>51556</v>
      </c>
      <c r="K27" s="129">
        <f t="shared" si="4"/>
        <v>117828</v>
      </c>
      <c r="L27" s="138" t="s">
        <v>440</v>
      </c>
      <c r="M27" s="139">
        <v>49</v>
      </c>
      <c r="N27" s="243">
        <f t="shared" si="5"/>
        <v>117877</v>
      </c>
      <c r="AA27" s="545"/>
      <c r="AB27" s="545"/>
      <c r="AC27" s="545"/>
      <c r="AD27" s="545"/>
      <c r="AE27" s="545"/>
      <c r="AF27" s="545"/>
      <c r="AG27" s="545"/>
      <c r="AH27" s="545"/>
      <c r="AI27" s="545"/>
      <c r="AJ27" s="545"/>
      <c r="AK27" s="545"/>
      <c r="AL27" s="545"/>
      <c r="AM27" s="545"/>
      <c r="AN27" s="545"/>
      <c r="AO27" s="545"/>
      <c r="AP27" s="545"/>
      <c r="AQ27" s="545"/>
      <c r="AR27" s="545"/>
      <c r="AS27" s="545"/>
      <c r="AT27" s="545"/>
      <c r="AU27" s="545"/>
      <c r="AV27" s="545"/>
    </row>
    <row r="28" spans="1:48" s="7" customFormat="1" ht="18" customHeight="1">
      <c r="A28" s="64" t="s">
        <v>35</v>
      </c>
      <c r="B28" s="85" t="s">
        <v>36</v>
      </c>
      <c r="C28" s="148">
        <v>246</v>
      </c>
      <c r="D28" s="149">
        <v>16</v>
      </c>
      <c r="E28" s="150">
        <v>45</v>
      </c>
      <c r="F28" s="140">
        <v>100189</v>
      </c>
      <c r="G28" s="137">
        <v>22097</v>
      </c>
      <c r="H28" s="141">
        <v>1041</v>
      </c>
      <c r="I28" s="137">
        <v>126203</v>
      </c>
      <c r="J28" s="138">
        <v>90892</v>
      </c>
      <c r="K28" s="129">
        <f t="shared" si="4"/>
        <v>217095</v>
      </c>
      <c r="L28" s="138" t="s">
        <v>440</v>
      </c>
      <c r="M28" s="139">
        <v>2941</v>
      </c>
      <c r="N28" s="243">
        <f t="shared" si="5"/>
        <v>220036</v>
      </c>
      <c r="AA28" s="545"/>
      <c r="AB28" s="545"/>
      <c r="AC28" s="545"/>
      <c r="AD28" s="545"/>
      <c r="AE28" s="545"/>
      <c r="AF28" s="545"/>
      <c r="AG28" s="545"/>
      <c r="AH28" s="545"/>
      <c r="AI28" s="545"/>
      <c r="AJ28" s="545"/>
      <c r="AK28" s="545"/>
      <c r="AL28" s="545"/>
      <c r="AM28" s="545"/>
      <c r="AN28" s="545"/>
      <c r="AO28" s="545"/>
      <c r="AP28" s="545"/>
      <c r="AQ28" s="545"/>
      <c r="AR28" s="545"/>
      <c r="AS28" s="545"/>
      <c r="AT28" s="545"/>
      <c r="AU28" s="545"/>
      <c r="AV28" s="545"/>
    </row>
    <row r="29" spans="1:48" s="7" customFormat="1" ht="18" customHeight="1">
      <c r="A29" s="64" t="s">
        <v>37</v>
      </c>
      <c r="B29" s="85" t="s">
        <v>38</v>
      </c>
      <c r="C29" s="148">
        <v>247</v>
      </c>
      <c r="D29" s="149">
        <v>16</v>
      </c>
      <c r="E29" s="150">
        <v>45</v>
      </c>
      <c r="F29" s="140">
        <v>105790</v>
      </c>
      <c r="G29" s="137">
        <v>25358</v>
      </c>
      <c r="H29" s="141">
        <v>1247</v>
      </c>
      <c r="I29" s="137">
        <v>144911</v>
      </c>
      <c r="J29" s="138">
        <v>83474</v>
      </c>
      <c r="K29" s="129">
        <f t="shared" si="4"/>
        <v>228385</v>
      </c>
      <c r="L29" s="138" t="s">
        <v>440</v>
      </c>
      <c r="M29" s="139">
        <v>1483</v>
      </c>
      <c r="N29" s="243">
        <f t="shared" si="5"/>
        <v>229868</v>
      </c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</row>
    <row r="30" spans="1:48" s="7" customFormat="1" ht="18" customHeight="1">
      <c r="A30" s="64" t="s">
        <v>39</v>
      </c>
      <c r="B30" s="85" t="s">
        <v>40</v>
      </c>
      <c r="C30" s="148">
        <v>56</v>
      </c>
      <c r="D30" s="149">
        <v>0</v>
      </c>
      <c r="E30" s="150">
        <v>61</v>
      </c>
      <c r="F30" s="140">
        <v>11284</v>
      </c>
      <c r="G30" s="137">
        <v>11990</v>
      </c>
      <c r="H30" s="141">
        <v>436</v>
      </c>
      <c r="I30" s="137">
        <v>13714</v>
      </c>
      <c r="J30" s="138">
        <v>6234</v>
      </c>
      <c r="K30" s="129">
        <f t="shared" si="4"/>
        <v>19948</v>
      </c>
      <c r="L30" s="138" t="s">
        <v>440</v>
      </c>
      <c r="M30" s="139">
        <v>44</v>
      </c>
      <c r="N30" s="243">
        <f t="shared" si="5"/>
        <v>19992</v>
      </c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/>
      <c r="AM30" s="545"/>
      <c r="AN30" s="545"/>
      <c r="AO30" s="545"/>
      <c r="AP30" s="545"/>
      <c r="AQ30" s="545"/>
      <c r="AR30" s="545"/>
      <c r="AS30" s="545"/>
      <c r="AT30" s="545"/>
      <c r="AU30" s="545"/>
      <c r="AV30" s="545"/>
    </row>
    <row r="31" spans="1:48" s="7" customFormat="1" ht="18" customHeight="1">
      <c r="A31" s="64" t="s">
        <v>41</v>
      </c>
      <c r="B31" s="85" t="s">
        <v>42</v>
      </c>
      <c r="C31" s="148">
        <v>247</v>
      </c>
      <c r="D31" s="149">
        <v>0</v>
      </c>
      <c r="E31" s="150">
        <v>61</v>
      </c>
      <c r="F31" s="140">
        <v>58072</v>
      </c>
      <c r="G31" s="137">
        <v>6843</v>
      </c>
      <c r="H31" s="141">
        <v>641</v>
      </c>
      <c r="I31" s="137">
        <v>84304</v>
      </c>
      <c r="J31" s="138">
        <v>54436</v>
      </c>
      <c r="K31" s="129">
        <f t="shared" si="4"/>
        <v>138740</v>
      </c>
      <c r="L31" s="138" t="s">
        <v>440</v>
      </c>
      <c r="M31" s="139">
        <v>968</v>
      </c>
      <c r="N31" s="243">
        <f t="shared" si="5"/>
        <v>139708</v>
      </c>
      <c r="AA31" s="545"/>
      <c r="AB31" s="545"/>
      <c r="AC31" s="545"/>
      <c r="AD31" s="545"/>
      <c r="AE31" s="545"/>
      <c r="AF31" s="545"/>
      <c r="AG31" s="545"/>
      <c r="AH31" s="545"/>
      <c r="AI31" s="545"/>
      <c r="AJ31" s="545"/>
      <c r="AK31" s="545"/>
      <c r="AL31" s="545"/>
      <c r="AM31" s="545"/>
      <c r="AN31" s="545"/>
      <c r="AO31" s="545"/>
      <c r="AP31" s="545"/>
      <c r="AQ31" s="545"/>
      <c r="AR31" s="545"/>
      <c r="AS31" s="545"/>
      <c r="AT31" s="545"/>
      <c r="AU31" s="545"/>
      <c r="AV31" s="545"/>
    </row>
    <row r="32" spans="1:48" s="7" customFormat="1" ht="18" customHeight="1">
      <c r="A32" s="64" t="s">
        <v>43</v>
      </c>
      <c r="B32" s="85" t="s">
        <v>44</v>
      </c>
      <c r="C32" s="148">
        <v>246</v>
      </c>
      <c r="D32" s="149">
        <v>16</v>
      </c>
      <c r="E32" s="150">
        <v>45</v>
      </c>
      <c r="F32" s="140">
        <v>181361</v>
      </c>
      <c r="G32" s="137">
        <v>39052</v>
      </c>
      <c r="H32" s="141">
        <v>1944</v>
      </c>
      <c r="I32" s="137">
        <v>198723</v>
      </c>
      <c r="J32" s="138">
        <v>135624</v>
      </c>
      <c r="K32" s="129">
        <f t="shared" si="4"/>
        <v>334347</v>
      </c>
      <c r="L32" s="138" t="s">
        <v>440</v>
      </c>
      <c r="M32" s="139">
        <v>928</v>
      </c>
      <c r="N32" s="243">
        <f t="shared" si="5"/>
        <v>335275</v>
      </c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45"/>
      <c r="AL32" s="545"/>
      <c r="AM32" s="545"/>
      <c r="AN32" s="545"/>
      <c r="AO32" s="545"/>
      <c r="AP32" s="545"/>
      <c r="AQ32" s="545"/>
      <c r="AR32" s="545"/>
      <c r="AS32" s="545"/>
      <c r="AT32" s="545"/>
      <c r="AU32" s="545"/>
      <c r="AV32" s="545"/>
    </row>
    <row r="33" spans="1:48" s="7" customFormat="1" ht="18" customHeight="1">
      <c r="A33" s="64" t="s">
        <v>45</v>
      </c>
      <c r="B33" s="85" t="s">
        <v>46</v>
      </c>
      <c r="C33" s="148">
        <v>247</v>
      </c>
      <c r="D33" s="149">
        <v>16</v>
      </c>
      <c r="E33" s="150">
        <v>45</v>
      </c>
      <c r="F33" s="140">
        <v>76466</v>
      </c>
      <c r="G33" s="137">
        <v>10066</v>
      </c>
      <c r="H33" s="141">
        <v>723</v>
      </c>
      <c r="I33" s="137">
        <v>85413</v>
      </c>
      <c r="J33" s="138">
        <v>96681</v>
      </c>
      <c r="K33" s="129">
        <f t="shared" si="4"/>
        <v>182094</v>
      </c>
      <c r="L33" s="138" t="s">
        <v>440</v>
      </c>
      <c r="M33" s="139">
        <v>177</v>
      </c>
      <c r="N33" s="243">
        <f t="shared" si="5"/>
        <v>182271</v>
      </c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5"/>
      <c r="AS33" s="545"/>
      <c r="AT33" s="545"/>
      <c r="AU33" s="545"/>
      <c r="AV33" s="545"/>
    </row>
    <row r="34" spans="1:48" s="7" customFormat="1" ht="18" customHeight="1">
      <c r="A34" s="64" t="s">
        <v>47</v>
      </c>
      <c r="B34" s="85" t="s">
        <v>48</v>
      </c>
      <c r="C34" s="148">
        <v>247</v>
      </c>
      <c r="D34" s="149">
        <v>0</v>
      </c>
      <c r="E34" s="150">
        <v>61</v>
      </c>
      <c r="F34" s="140">
        <v>56654</v>
      </c>
      <c r="G34" s="137">
        <v>6222</v>
      </c>
      <c r="H34" s="141">
        <v>358</v>
      </c>
      <c r="I34" s="137">
        <v>37970</v>
      </c>
      <c r="J34" s="138">
        <v>24589</v>
      </c>
      <c r="K34" s="129">
        <f t="shared" si="4"/>
        <v>62559</v>
      </c>
      <c r="L34" s="138" t="s">
        <v>440</v>
      </c>
      <c r="M34" s="139">
        <v>207</v>
      </c>
      <c r="N34" s="243">
        <f t="shared" si="5"/>
        <v>62766</v>
      </c>
      <c r="AA34" s="545"/>
      <c r="AB34" s="545"/>
      <c r="AC34" s="545"/>
      <c r="AD34" s="545"/>
      <c r="AE34" s="545"/>
      <c r="AF34" s="545"/>
      <c r="AG34" s="545"/>
      <c r="AH34" s="545"/>
      <c r="AI34" s="545"/>
      <c r="AJ34" s="545"/>
      <c r="AK34" s="545"/>
      <c r="AL34" s="545"/>
      <c r="AM34" s="545"/>
      <c r="AN34" s="545"/>
      <c r="AO34" s="545"/>
      <c r="AP34" s="545"/>
      <c r="AQ34" s="545"/>
      <c r="AR34" s="545"/>
      <c r="AS34" s="545"/>
      <c r="AT34" s="545"/>
      <c r="AU34" s="545"/>
      <c r="AV34" s="545"/>
    </row>
    <row r="35" spans="1:48" s="7" customFormat="1" ht="18" customHeight="1">
      <c r="A35" s="64" t="s">
        <v>49</v>
      </c>
      <c r="B35" s="85" t="s">
        <v>50</v>
      </c>
      <c r="C35" s="148">
        <v>227</v>
      </c>
      <c r="D35" s="149">
        <v>16</v>
      </c>
      <c r="E35" s="150">
        <v>45</v>
      </c>
      <c r="F35" s="140">
        <v>51100</v>
      </c>
      <c r="G35" s="137">
        <v>15963</v>
      </c>
      <c r="H35" s="141">
        <v>535</v>
      </c>
      <c r="I35" s="137">
        <v>50646</v>
      </c>
      <c r="J35" s="138">
        <v>21763</v>
      </c>
      <c r="K35" s="129">
        <f t="shared" si="4"/>
        <v>72409</v>
      </c>
      <c r="L35" s="138" t="s">
        <v>440</v>
      </c>
      <c r="M35" s="139">
        <v>646</v>
      </c>
      <c r="N35" s="243">
        <f t="shared" si="5"/>
        <v>73055</v>
      </c>
      <c r="AA35" s="545"/>
      <c r="AB35" s="545"/>
      <c r="AC35" s="545"/>
      <c r="AD35" s="545"/>
      <c r="AE35" s="545"/>
      <c r="AF35" s="545"/>
      <c r="AG35" s="545"/>
      <c r="AH35" s="545"/>
      <c r="AI35" s="545"/>
      <c r="AJ35" s="545"/>
      <c r="AK35" s="545"/>
      <c r="AL35" s="545"/>
      <c r="AM35" s="545"/>
      <c r="AN35" s="545"/>
      <c r="AO35" s="545"/>
      <c r="AP35" s="545"/>
      <c r="AQ35" s="545"/>
      <c r="AR35" s="545"/>
      <c r="AS35" s="545"/>
      <c r="AT35" s="545"/>
      <c r="AU35" s="545"/>
      <c r="AV35" s="545"/>
    </row>
    <row r="36" spans="1:48" s="7" customFormat="1" ht="18" customHeight="1">
      <c r="A36" s="64" t="s">
        <v>51</v>
      </c>
      <c r="B36" s="85" t="s">
        <v>52</v>
      </c>
      <c r="C36" s="148">
        <v>246</v>
      </c>
      <c r="D36" s="149">
        <v>16</v>
      </c>
      <c r="E36" s="150">
        <v>45</v>
      </c>
      <c r="F36" s="140">
        <v>84076</v>
      </c>
      <c r="G36" s="137">
        <v>16914</v>
      </c>
      <c r="H36" s="141">
        <v>786</v>
      </c>
      <c r="I36" s="137">
        <v>74829</v>
      </c>
      <c r="J36" s="138">
        <v>31435</v>
      </c>
      <c r="K36" s="129">
        <f t="shared" si="4"/>
        <v>106264</v>
      </c>
      <c r="L36" s="138" t="s">
        <v>440</v>
      </c>
      <c r="M36" s="139">
        <v>187</v>
      </c>
      <c r="N36" s="243">
        <f t="shared" si="5"/>
        <v>106451</v>
      </c>
      <c r="AA36" s="545"/>
      <c r="AB36" s="545"/>
      <c r="AC36" s="545"/>
      <c r="AD36" s="545"/>
      <c r="AE36" s="545"/>
      <c r="AF36" s="545"/>
      <c r="AG36" s="545"/>
      <c r="AH36" s="545"/>
      <c r="AI36" s="545"/>
      <c r="AJ36" s="545"/>
      <c r="AK36" s="545"/>
      <c r="AL36" s="545"/>
      <c r="AM36" s="545"/>
      <c r="AN36" s="545"/>
      <c r="AO36" s="545"/>
      <c r="AP36" s="545"/>
      <c r="AQ36" s="545"/>
      <c r="AR36" s="545"/>
      <c r="AS36" s="545"/>
      <c r="AT36" s="545"/>
      <c r="AU36" s="545"/>
      <c r="AV36" s="545"/>
    </row>
    <row r="37" spans="1:48" s="7" customFormat="1" ht="18" customHeight="1">
      <c r="A37" s="64" t="s">
        <v>53</v>
      </c>
      <c r="B37" s="85" t="s">
        <v>54</v>
      </c>
      <c r="C37" s="148">
        <v>247</v>
      </c>
      <c r="D37" s="149">
        <v>16</v>
      </c>
      <c r="E37" s="150">
        <v>45</v>
      </c>
      <c r="F37" s="140">
        <v>76733</v>
      </c>
      <c r="G37" s="137">
        <v>14992</v>
      </c>
      <c r="H37" s="141">
        <v>678</v>
      </c>
      <c r="I37" s="137">
        <v>101536</v>
      </c>
      <c r="J37" s="138">
        <v>39348</v>
      </c>
      <c r="K37" s="129">
        <f t="shared" si="4"/>
        <v>140884</v>
      </c>
      <c r="L37" s="138" t="s">
        <v>440</v>
      </c>
      <c r="M37" s="139">
        <v>490</v>
      </c>
      <c r="N37" s="243">
        <f t="shared" si="5"/>
        <v>141374</v>
      </c>
      <c r="AA37" s="545"/>
      <c r="AB37" s="545"/>
      <c r="AC37" s="545"/>
      <c r="AD37" s="545"/>
      <c r="AE37" s="545"/>
      <c r="AF37" s="545"/>
      <c r="AG37" s="545"/>
      <c r="AH37" s="545"/>
      <c r="AI37" s="545"/>
      <c r="AJ37" s="545"/>
      <c r="AK37" s="545"/>
      <c r="AL37" s="545"/>
      <c r="AM37" s="545"/>
      <c r="AN37" s="545"/>
      <c r="AO37" s="545"/>
      <c r="AP37" s="545"/>
      <c r="AQ37" s="545"/>
      <c r="AR37" s="545"/>
      <c r="AS37" s="545"/>
      <c r="AT37" s="545"/>
      <c r="AU37" s="545"/>
      <c r="AV37" s="545"/>
    </row>
    <row r="38" spans="1:48" s="7" customFormat="1" ht="18" customHeight="1">
      <c r="A38" s="64" t="s">
        <v>55</v>
      </c>
      <c r="B38" s="85" t="s">
        <v>56</v>
      </c>
      <c r="C38" s="148">
        <v>246</v>
      </c>
      <c r="D38" s="149">
        <v>16</v>
      </c>
      <c r="E38" s="150">
        <v>45</v>
      </c>
      <c r="F38" s="140">
        <v>210285</v>
      </c>
      <c r="G38" s="137">
        <v>43886</v>
      </c>
      <c r="H38" s="141">
        <v>2188</v>
      </c>
      <c r="I38" s="137">
        <v>185915</v>
      </c>
      <c r="J38" s="138">
        <v>123734</v>
      </c>
      <c r="K38" s="129">
        <f t="shared" si="4"/>
        <v>309649</v>
      </c>
      <c r="L38" s="138" t="s">
        <v>440</v>
      </c>
      <c r="M38" s="139">
        <v>1940</v>
      </c>
      <c r="N38" s="243">
        <f t="shared" si="5"/>
        <v>311589</v>
      </c>
      <c r="AA38" s="545"/>
      <c r="AB38" s="545"/>
      <c r="AC38" s="545"/>
      <c r="AD38" s="545"/>
      <c r="AE38" s="545"/>
      <c r="AF38" s="545"/>
      <c r="AG38" s="545"/>
      <c r="AH38" s="545"/>
      <c r="AI38" s="545"/>
      <c r="AJ38" s="545"/>
      <c r="AK38" s="545"/>
      <c r="AL38" s="545"/>
      <c r="AM38" s="545"/>
      <c r="AN38" s="545"/>
      <c r="AO38" s="545"/>
      <c r="AP38" s="545"/>
      <c r="AQ38" s="545"/>
      <c r="AR38" s="545"/>
      <c r="AS38" s="545"/>
      <c r="AT38" s="545"/>
      <c r="AU38" s="545"/>
      <c r="AV38" s="545"/>
    </row>
    <row r="39" spans="1:48" s="7" customFormat="1" ht="18" customHeight="1">
      <c r="A39" s="64" t="s">
        <v>57</v>
      </c>
      <c r="B39" s="85" t="s">
        <v>58</v>
      </c>
      <c r="C39" s="148">
        <v>247</v>
      </c>
      <c r="D39" s="149">
        <v>0</v>
      </c>
      <c r="E39" s="150">
        <v>61</v>
      </c>
      <c r="F39" s="140">
        <v>42961</v>
      </c>
      <c r="G39" s="137">
        <v>3835</v>
      </c>
      <c r="H39" s="141">
        <v>336</v>
      </c>
      <c r="I39" s="137">
        <v>31345</v>
      </c>
      <c r="J39" s="138">
        <v>23145</v>
      </c>
      <c r="K39" s="129">
        <f t="shared" si="4"/>
        <v>54490</v>
      </c>
      <c r="L39" s="138" t="s">
        <v>440</v>
      </c>
      <c r="M39" s="139">
        <v>300</v>
      </c>
      <c r="N39" s="243">
        <f t="shared" si="5"/>
        <v>54790</v>
      </c>
      <c r="AA39" s="545"/>
      <c r="AB39" s="545"/>
      <c r="AC39" s="545"/>
      <c r="AD39" s="545"/>
      <c r="AE39" s="545"/>
      <c r="AF39" s="545"/>
      <c r="AG39" s="545"/>
      <c r="AH39" s="545"/>
      <c r="AI39" s="545"/>
      <c r="AJ39" s="545"/>
      <c r="AK39" s="545"/>
      <c r="AL39" s="545"/>
      <c r="AM39" s="545"/>
      <c r="AN39" s="545"/>
      <c r="AO39" s="545"/>
      <c r="AP39" s="545"/>
      <c r="AQ39" s="545"/>
      <c r="AR39" s="545"/>
      <c r="AS39" s="545"/>
      <c r="AT39" s="545"/>
      <c r="AU39" s="545"/>
      <c r="AV39" s="545"/>
    </row>
    <row r="40" spans="1:48" s="7" customFormat="1" ht="18" customHeight="1">
      <c r="A40" s="64" t="s">
        <v>59</v>
      </c>
      <c r="B40" s="85" t="s">
        <v>60</v>
      </c>
      <c r="C40" s="148">
        <v>246</v>
      </c>
      <c r="D40" s="149">
        <v>16</v>
      </c>
      <c r="E40" s="150">
        <v>45</v>
      </c>
      <c r="F40" s="140">
        <v>443422</v>
      </c>
      <c r="G40" s="137">
        <v>56108</v>
      </c>
      <c r="H40" s="141">
        <v>4232</v>
      </c>
      <c r="I40" s="137">
        <v>477072</v>
      </c>
      <c r="J40" s="138">
        <v>294505</v>
      </c>
      <c r="K40" s="129">
        <f t="shared" si="4"/>
        <v>771577</v>
      </c>
      <c r="L40" s="138" t="s">
        <v>440</v>
      </c>
      <c r="M40" s="139">
        <v>3610</v>
      </c>
      <c r="N40" s="243">
        <f t="shared" si="5"/>
        <v>775187</v>
      </c>
      <c r="AA40" s="545"/>
      <c r="AB40" s="545"/>
      <c r="AC40" s="545"/>
      <c r="AD40" s="545"/>
      <c r="AE40" s="545"/>
      <c r="AF40" s="545"/>
      <c r="AG40" s="545"/>
      <c r="AH40" s="545"/>
      <c r="AI40" s="545"/>
      <c r="AJ40" s="545"/>
      <c r="AK40" s="545"/>
      <c r="AL40" s="545"/>
      <c r="AM40" s="545"/>
      <c r="AN40" s="545"/>
      <c r="AO40" s="545"/>
      <c r="AP40" s="545"/>
      <c r="AQ40" s="545"/>
      <c r="AR40" s="545"/>
      <c r="AS40" s="545"/>
      <c r="AT40" s="545"/>
      <c r="AU40" s="545"/>
      <c r="AV40" s="545"/>
    </row>
    <row r="41" spans="1:48" s="7" customFormat="1" ht="18" customHeight="1">
      <c r="A41" s="64" t="s">
        <v>61</v>
      </c>
      <c r="B41" s="85" t="s">
        <v>62</v>
      </c>
      <c r="C41" s="148">
        <v>52</v>
      </c>
      <c r="D41" s="149">
        <v>0</v>
      </c>
      <c r="E41" s="150">
        <v>61</v>
      </c>
      <c r="F41" s="140">
        <v>13677</v>
      </c>
      <c r="G41" s="137">
        <v>20225</v>
      </c>
      <c r="H41" s="141">
        <v>562</v>
      </c>
      <c r="I41" s="137">
        <v>16328</v>
      </c>
      <c r="J41" s="138">
        <v>9314</v>
      </c>
      <c r="K41" s="129">
        <f t="shared" si="4"/>
        <v>25642</v>
      </c>
      <c r="L41" s="138" t="s">
        <v>440</v>
      </c>
      <c r="M41" s="139">
        <v>24</v>
      </c>
      <c r="N41" s="243">
        <f t="shared" si="5"/>
        <v>25666</v>
      </c>
      <c r="AA41" s="545"/>
      <c r="AB41" s="545"/>
      <c r="AC41" s="545"/>
      <c r="AD41" s="545"/>
      <c r="AE41" s="545"/>
      <c r="AF41" s="545"/>
      <c r="AG41" s="545"/>
      <c r="AH41" s="545"/>
      <c r="AI41" s="545"/>
      <c r="AJ41" s="545"/>
      <c r="AK41" s="545"/>
      <c r="AL41" s="545"/>
      <c r="AM41" s="545"/>
      <c r="AN41" s="545"/>
      <c r="AO41" s="545"/>
      <c r="AP41" s="545"/>
      <c r="AQ41" s="545"/>
      <c r="AR41" s="545"/>
      <c r="AS41" s="545"/>
      <c r="AT41" s="545"/>
      <c r="AU41" s="545"/>
      <c r="AV41" s="545"/>
    </row>
    <row r="42" spans="1:48" s="7" customFormat="1" ht="18" customHeight="1">
      <c r="A42" s="64" t="s">
        <v>420</v>
      </c>
      <c r="B42" s="85" t="s">
        <v>63</v>
      </c>
      <c r="C42" s="148">
        <v>246</v>
      </c>
      <c r="D42" s="149">
        <v>16</v>
      </c>
      <c r="E42" s="150">
        <v>45</v>
      </c>
      <c r="F42" s="140">
        <v>342115</v>
      </c>
      <c r="G42" s="137">
        <v>35446</v>
      </c>
      <c r="H42" s="141">
        <v>3208</v>
      </c>
      <c r="I42" s="137">
        <v>333718</v>
      </c>
      <c r="J42" s="138">
        <v>252027</v>
      </c>
      <c r="K42" s="129">
        <f t="shared" si="4"/>
        <v>585745</v>
      </c>
      <c r="L42" s="138" t="s">
        <v>440</v>
      </c>
      <c r="M42" s="139">
        <v>1378</v>
      </c>
      <c r="N42" s="243">
        <f t="shared" si="5"/>
        <v>587123</v>
      </c>
      <c r="AA42" s="545"/>
      <c r="AB42" s="545"/>
      <c r="AC42" s="545"/>
      <c r="AD42" s="545"/>
      <c r="AE42" s="545"/>
      <c r="AF42" s="545"/>
      <c r="AG42" s="545"/>
      <c r="AH42" s="545"/>
      <c r="AI42" s="545"/>
      <c r="AJ42" s="545"/>
      <c r="AK42" s="545"/>
      <c r="AL42" s="545"/>
      <c r="AM42" s="545"/>
      <c r="AN42" s="545"/>
      <c r="AO42" s="545"/>
      <c r="AP42" s="545"/>
      <c r="AQ42" s="545"/>
      <c r="AR42" s="545"/>
      <c r="AS42" s="545"/>
      <c r="AT42" s="545"/>
      <c r="AU42" s="545"/>
      <c r="AV42" s="545"/>
    </row>
    <row r="43" spans="1:48" s="7" customFormat="1" ht="18" customHeight="1">
      <c r="A43" s="64" t="s">
        <v>419</v>
      </c>
      <c r="B43" s="85" t="s">
        <v>64</v>
      </c>
      <c r="C43" s="148">
        <v>246</v>
      </c>
      <c r="D43" s="149">
        <v>16</v>
      </c>
      <c r="E43" s="150">
        <v>45</v>
      </c>
      <c r="F43" s="140">
        <v>173226</v>
      </c>
      <c r="G43" s="137">
        <v>59803</v>
      </c>
      <c r="H43" s="141">
        <v>1957</v>
      </c>
      <c r="I43" s="137">
        <v>224837</v>
      </c>
      <c r="J43" s="138">
        <v>184197</v>
      </c>
      <c r="K43" s="129">
        <f t="shared" si="4"/>
        <v>409034</v>
      </c>
      <c r="L43" s="138" t="s">
        <v>440</v>
      </c>
      <c r="M43" s="139">
        <v>1443</v>
      </c>
      <c r="N43" s="243">
        <f t="shared" si="5"/>
        <v>410477</v>
      </c>
      <c r="AA43" s="545"/>
      <c r="AB43" s="545"/>
      <c r="AC43" s="545"/>
      <c r="AD43" s="545"/>
      <c r="AE43" s="545"/>
      <c r="AF43" s="545"/>
      <c r="AG43" s="545"/>
      <c r="AH43" s="545"/>
      <c r="AI43" s="545"/>
      <c r="AJ43" s="545"/>
      <c r="AK43" s="545"/>
      <c r="AL43" s="545"/>
      <c r="AM43" s="545"/>
      <c r="AN43" s="545"/>
      <c r="AO43" s="545"/>
      <c r="AP43" s="545"/>
      <c r="AQ43" s="545"/>
      <c r="AR43" s="545"/>
      <c r="AS43" s="545"/>
      <c r="AT43" s="545"/>
      <c r="AU43" s="545"/>
      <c r="AV43" s="545"/>
    </row>
    <row r="44" spans="1:48" s="14" customFormat="1" ht="18" customHeight="1">
      <c r="A44" s="76" t="s">
        <v>65</v>
      </c>
      <c r="B44" s="77" t="s">
        <v>66</v>
      </c>
      <c r="C44" s="288"/>
      <c r="D44" s="289"/>
      <c r="E44" s="290"/>
      <c r="F44" s="291" t="s">
        <v>495</v>
      </c>
      <c r="G44" s="288">
        <f>SUM(G45:G53)</f>
        <v>60246</v>
      </c>
      <c r="H44" s="290">
        <f>SUM(H45:H53)</f>
        <v>10864</v>
      </c>
      <c r="I44" s="288">
        <f>SUM(I45:I53)</f>
        <v>608330</v>
      </c>
      <c r="J44" s="292">
        <f>SUM(J45:J53)</f>
        <v>280949</v>
      </c>
      <c r="K44" s="293">
        <f>SUM(K45:K53)</f>
        <v>889279</v>
      </c>
      <c r="L44" s="294" t="s">
        <v>440</v>
      </c>
      <c r="M44" s="289">
        <f>SUM(M45:M53)</f>
        <v>2828</v>
      </c>
      <c r="N44" s="295">
        <f>SUM(N45:N53)</f>
        <v>892107</v>
      </c>
      <c r="R44" s="22" t="str">
        <f t="shared" ref="R44:Z44" si="6">F44</f>
        <v>－</v>
      </c>
      <c r="S44" s="22">
        <f t="shared" si="6"/>
        <v>60246</v>
      </c>
      <c r="T44" s="22">
        <f t="shared" si="6"/>
        <v>10864</v>
      </c>
      <c r="U44" s="22">
        <f t="shared" si="6"/>
        <v>608330</v>
      </c>
      <c r="V44" s="22">
        <f t="shared" si="6"/>
        <v>280949</v>
      </c>
      <c r="W44" s="22">
        <f t="shared" si="6"/>
        <v>889279</v>
      </c>
      <c r="X44" s="22" t="str">
        <f t="shared" si="6"/>
        <v>／</v>
      </c>
      <c r="Y44" s="22">
        <f t="shared" si="6"/>
        <v>2828</v>
      </c>
      <c r="Z44" s="22">
        <f t="shared" si="6"/>
        <v>892107</v>
      </c>
      <c r="AA44" s="546"/>
      <c r="AB44" s="546"/>
      <c r="AC44" s="546"/>
      <c r="AD44" s="546"/>
      <c r="AE44" s="546"/>
      <c r="AF44" s="546"/>
      <c r="AG44" s="546"/>
      <c r="AH44" s="546"/>
      <c r="AI44" s="546"/>
      <c r="AJ44" s="546"/>
      <c r="AK44" s="546"/>
      <c r="AL44" s="546"/>
      <c r="AM44" s="546"/>
      <c r="AN44" s="546"/>
      <c r="AO44" s="546"/>
      <c r="AP44" s="546"/>
      <c r="AQ44" s="546"/>
      <c r="AR44" s="546"/>
      <c r="AS44" s="546"/>
      <c r="AT44" s="546"/>
      <c r="AU44" s="546"/>
      <c r="AV44" s="546"/>
    </row>
    <row r="45" spans="1:48" ht="18" customHeight="1">
      <c r="A45" s="78" t="s">
        <v>67</v>
      </c>
      <c r="B45" s="67" t="s">
        <v>66</v>
      </c>
      <c r="C45" s="142">
        <v>240</v>
      </c>
      <c r="D45" s="143">
        <v>18</v>
      </c>
      <c r="E45" s="145">
        <v>48</v>
      </c>
      <c r="F45" s="140">
        <v>216968</v>
      </c>
      <c r="G45" s="137">
        <v>60246</v>
      </c>
      <c r="H45" s="141">
        <v>10864</v>
      </c>
      <c r="I45" s="137">
        <v>322560</v>
      </c>
      <c r="J45" s="138">
        <v>139184</v>
      </c>
      <c r="K45" s="129">
        <f>I45+J45</f>
        <v>461744</v>
      </c>
      <c r="L45" s="128" t="s">
        <v>442</v>
      </c>
      <c r="M45" s="139">
        <v>2523</v>
      </c>
      <c r="N45" s="243">
        <f>I45+J45+M45</f>
        <v>464267</v>
      </c>
      <c r="AA45" s="536"/>
      <c r="AB45" s="536"/>
      <c r="AC45" s="536"/>
      <c r="AD45" s="536"/>
      <c r="AE45" s="536"/>
      <c r="AF45" s="536"/>
      <c r="AG45" s="536"/>
      <c r="AH45" s="536"/>
      <c r="AI45" s="536"/>
      <c r="AJ45" s="536"/>
      <c r="AK45" s="536"/>
      <c r="AL45" s="536"/>
      <c r="AM45" s="536"/>
      <c r="AN45" s="536"/>
      <c r="AO45" s="536"/>
      <c r="AP45" s="536"/>
      <c r="AQ45" s="536"/>
      <c r="AR45" s="536"/>
      <c r="AS45" s="536"/>
      <c r="AT45" s="536"/>
      <c r="AU45" s="536"/>
      <c r="AV45" s="536"/>
    </row>
    <row r="46" spans="1:48" ht="18" customHeight="1">
      <c r="A46" s="78" t="s">
        <v>68</v>
      </c>
      <c r="B46" s="67" t="s">
        <v>69</v>
      </c>
      <c r="C46" s="142">
        <v>240</v>
      </c>
      <c r="D46" s="143">
        <v>18</v>
      </c>
      <c r="E46" s="145">
        <v>48</v>
      </c>
      <c r="F46" s="140">
        <v>57119</v>
      </c>
      <c r="G46" s="501" t="s">
        <v>471</v>
      </c>
      <c r="H46" s="502"/>
      <c r="I46" s="137">
        <v>72433</v>
      </c>
      <c r="J46" s="138">
        <v>11322</v>
      </c>
      <c r="K46" s="129">
        <f t="shared" ref="K46:K53" si="7">I46+J46</f>
        <v>83755</v>
      </c>
      <c r="L46" s="128" t="s">
        <v>442</v>
      </c>
      <c r="M46" s="139">
        <v>1</v>
      </c>
      <c r="N46" s="243">
        <f t="shared" ref="N46:N53" si="8">I46+J46+M46</f>
        <v>83756</v>
      </c>
      <c r="AA46" s="536"/>
      <c r="AB46" s="536"/>
      <c r="AC46" s="536"/>
      <c r="AD46" s="536"/>
      <c r="AE46" s="536"/>
      <c r="AF46" s="536"/>
      <c r="AG46" s="536"/>
      <c r="AH46" s="536"/>
      <c r="AI46" s="536"/>
      <c r="AJ46" s="536"/>
      <c r="AK46" s="536"/>
      <c r="AL46" s="536"/>
      <c r="AM46" s="536"/>
      <c r="AN46" s="536"/>
      <c r="AO46" s="536"/>
      <c r="AP46" s="536"/>
      <c r="AQ46" s="536"/>
      <c r="AR46" s="536"/>
      <c r="AS46" s="536"/>
      <c r="AT46" s="536"/>
      <c r="AU46" s="536"/>
      <c r="AV46" s="536"/>
    </row>
    <row r="47" spans="1:48" ht="18" customHeight="1">
      <c r="A47" s="78" t="s">
        <v>70</v>
      </c>
      <c r="B47" s="67" t="s">
        <v>71</v>
      </c>
      <c r="C47" s="142">
        <v>240</v>
      </c>
      <c r="D47" s="143">
        <v>18</v>
      </c>
      <c r="E47" s="145">
        <v>48</v>
      </c>
      <c r="F47" s="140">
        <v>57543</v>
      </c>
      <c r="G47" s="501" t="s">
        <v>471</v>
      </c>
      <c r="H47" s="502"/>
      <c r="I47" s="137">
        <v>78181</v>
      </c>
      <c r="J47" s="138">
        <v>43048</v>
      </c>
      <c r="K47" s="129">
        <f t="shared" si="7"/>
        <v>121229</v>
      </c>
      <c r="L47" s="128" t="s">
        <v>442</v>
      </c>
      <c r="M47" s="139">
        <v>129</v>
      </c>
      <c r="N47" s="243">
        <f t="shared" si="8"/>
        <v>121358</v>
      </c>
      <c r="AA47" s="536"/>
      <c r="AB47" s="536"/>
      <c r="AC47" s="536"/>
      <c r="AD47" s="536"/>
      <c r="AE47" s="536"/>
      <c r="AF47" s="536"/>
      <c r="AG47" s="536"/>
      <c r="AH47" s="536"/>
      <c r="AI47" s="536"/>
      <c r="AJ47" s="536"/>
      <c r="AK47" s="536"/>
      <c r="AL47" s="536"/>
      <c r="AM47" s="536"/>
      <c r="AN47" s="536"/>
      <c r="AO47" s="536"/>
      <c r="AP47" s="536"/>
      <c r="AQ47" s="536"/>
      <c r="AR47" s="536"/>
      <c r="AS47" s="536"/>
      <c r="AT47" s="536"/>
      <c r="AU47" s="536"/>
      <c r="AV47" s="536"/>
    </row>
    <row r="48" spans="1:48" ht="18" customHeight="1">
      <c r="A48" s="78" t="s">
        <v>72</v>
      </c>
      <c r="B48" s="67" t="s">
        <v>73</v>
      </c>
      <c r="C48" s="142">
        <v>240</v>
      </c>
      <c r="D48" s="143">
        <v>18</v>
      </c>
      <c r="E48" s="145">
        <v>48</v>
      </c>
      <c r="F48" s="138" t="s">
        <v>495</v>
      </c>
      <c r="G48" s="501" t="s">
        <v>471</v>
      </c>
      <c r="H48" s="502"/>
      <c r="I48" s="137">
        <v>39949</v>
      </c>
      <c r="J48" s="138">
        <v>22653</v>
      </c>
      <c r="K48" s="129">
        <f t="shared" si="7"/>
        <v>62602</v>
      </c>
      <c r="L48" s="128" t="s">
        <v>442</v>
      </c>
      <c r="M48" s="139">
        <v>3</v>
      </c>
      <c r="N48" s="243">
        <f t="shared" si="8"/>
        <v>62605</v>
      </c>
      <c r="AA48" s="536"/>
      <c r="AB48" s="536"/>
      <c r="AC48" s="536"/>
      <c r="AD48" s="536"/>
      <c r="AE48" s="536"/>
      <c r="AF48" s="536"/>
      <c r="AG48" s="536"/>
      <c r="AH48" s="536"/>
      <c r="AI48" s="536"/>
      <c r="AJ48" s="536"/>
      <c r="AK48" s="536"/>
      <c r="AL48" s="536"/>
      <c r="AM48" s="536"/>
      <c r="AN48" s="536"/>
      <c r="AO48" s="536"/>
      <c r="AP48" s="536"/>
      <c r="AQ48" s="536"/>
      <c r="AR48" s="536"/>
      <c r="AS48" s="536"/>
      <c r="AT48" s="536"/>
      <c r="AU48" s="536"/>
      <c r="AV48" s="536"/>
    </row>
    <row r="49" spans="1:48" ht="18" customHeight="1">
      <c r="A49" s="78" t="s">
        <v>74</v>
      </c>
      <c r="B49" s="67" t="s">
        <v>75</v>
      </c>
      <c r="C49" s="142">
        <v>240</v>
      </c>
      <c r="D49" s="143">
        <v>18</v>
      </c>
      <c r="E49" s="145">
        <v>48</v>
      </c>
      <c r="F49" s="138" t="s">
        <v>495</v>
      </c>
      <c r="G49" s="501" t="s">
        <v>471</v>
      </c>
      <c r="H49" s="502"/>
      <c r="I49" s="137">
        <v>16734</v>
      </c>
      <c r="J49" s="138">
        <v>3752</v>
      </c>
      <c r="K49" s="129">
        <f t="shared" si="7"/>
        <v>20486</v>
      </c>
      <c r="L49" s="128" t="s">
        <v>442</v>
      </c>
      <c r="M49" s="139">
        <v>34</v>
      </c>
      <c r="N49" s="243">
        <f t="shared" si="8"/>
        <v>20520</v>
      </c>
      <c r="AA49" s="536"/>
      <c r="AB49" s="536"/>
      <c r="AC49" s="536"/>
      <c r="AD49" s="536"/>
      <c r="AE49" s="536"/>
      <c r="AF49" s="536"/>
      <c r="AG49" s="536"/>
      <c r="AH49" s="536"/>
      <c r="AI49" s="536"/>
      <c r="AJ49" s="536"/>
      <c r="AK49" s="536"/>
      <c r="AL49" s="536"/>
      <c r="AM49" s="536"/>
      <c r="AN49" s="536"/>
      <c r="AO49" s="536"/>
      <c r="AP49" s="536"/>
      <c r="AQ49" s="536"/>
      <c r="AR49" s="536"/>
      <c r="AS49" s="536"/>
      <c r="AT49" s="536"/>
      <c r="AU49" s="536"/>
      <c r="AV49" s="536"/>
    </row>
    <row r="50" spans="1:48" ht="18" customHeight="1">
      <c r="A50" s="78" t="s">
        <v>76</v>
      </c>
      <c r="B50" s="67" t="s">
        <v>77</v>
      </c>
      <c r="C50" s="142">
        <v>240</v>
      </c>
      <c r="D50" s="143">
        <v>18</v>
      </c>
      <c r="E50" s="145">
        <v>48</v>
      </c>
      <c r="F50" s="138" t="s">
        <v>495</v>
      </c>
      <c r="G50" s="501" t="s">
        <v>471</v>
      </c>
      <c r="H50" s="502"/>
      <c r="I50" s="137">
        <v>15786</v>
      </c>
      <c r="J50" s="138">
        <v>11029</v>
      </c>
      <c r="K50" s="129">
        <f t="shared" si="7"/>
        <v>26815</v>
      </c>
      <c r="L50" s="128" t="s">
        <v>442</v>
      </c>
      <c r="M50" s="139">
        <v>96</v>
      </c>
      <c r="N50" s="243">
        <f t="shared" si="8"/>
        <v>26911</v>
      </c>
      <c r="AA50" s="536"/>
      <c r="AB50" s="536"/>
      <c r="AC50" s="536"/>
      <c r="AD50" s="536"/>
      <c r="AE50" s="536"/>
      <c r="AF50" s="536"/>
      <c r="AG50" s="536"/>
      <c r="AH50" s="536"/>
      <c r="AI50" s="536"/>
      <c r="AJ50" s="536"/>
      <c r="AK50" s="536"/>
      <c r="AL50" s="536"/>
      <c r="AM50" s="536"/>
      <c r="AN50" s="536"/>
      <c r="AO50" s="536"/>
      <c r="AP50" s="536"/>
      <c r="AQ50" s="536"/>
      <c r="AR50" s="536"/>
      <c r="AS50" s="536"/>
      <c r="AT50" s="536"/>
      <c r="AU50" s="536"/>
      <c r="AV50" s="536"/>
    </row>
    <row r="51" spans="1:48" ht="18" customHeight="1">
      <c r="A51" s="78" t="s">
        <v>78</v>
      </c>
      <c r="B51" s="67" t="s">
        <v>79</v>
      </c>
      <c r="C51" s="142">
        <v>240</v>
      </c>
      <c r="D51" s="143">
        <v>18</v>
      </c>
      <c r="E51" s="145">
        <v>48</v>
      </c>
      <c r="F51" s="138" t="s">
        <v>495</v>
      </c>
      <c r="G51" s="501" t="s">
        <v>471</v>
      </c>
      <c r="H51" s="502"/>
      <c r="I51" s="137">
        <v>23338</v>
      </c>
      <c r="J51" s="138">
        <v>19005</v>
      </c>
      <c r="K51" s="129">
        <f t="shared" si="7"/>
        <v>42343</v>
      </c>
      <c r="L51" s="128" t="s">
        <v>442</v>
      </c>
      <c r="M51" s="139">
        <v>2</v>
      </c>
      <c r="N51" s="243">
        <f t="shared" si="8"/>
        <v>42345</v>
      </c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6"/>
      <c r="AL51" s="536"/>
      <c r="AM51" s="536"/>
      <c r="AN51" s="536"/>
      <c r="AO51" s="536"/>
      <c r="AP51" s="536"/>
      <c r="AQ51" s="536"/>
      <c r="AR51" s="536"/>
      <c r="AS51" s="536"/>
      <c r="AT51" s="536"/>
      <c r="AU51" s="536"/>
      <c r="AV51" s="536"/>
    </row>
    <row r="52" spans="1:48" ht="18" customHeight="1">
      <c r="A52" s="78" t="s">
        <v>80</v>
      </c>
      <c r="B52" s="67" t="s">
        <v>81</v>
      </c>
      <c r="C52" s="142">
        <v>240</v>
      </c>
      <c r="D52" s="143">
        <v>18</v>
      </c>
      <c r="E52" s="145">
        <v>48</v>
      </c>
      <c r="F52" s="138" t="s">
        <v>495</v>
      </c>
      <c r="G52" s="501" t="s">
        <v>471</v>
      </c>
      <c r="H52" s="502"/>
      <c r="I52" s="137">
        <v>17355</v>
      </c>
      <c r="J52" s="138">
        <v>13592</v>
      </c>
      <c r="K52" s="129">
        <f t="shared" si="7"/>
        <v>30947</v>
      </c>
      <c r="L52" s="128" t="s">
        <v>442</v>
      </c>
      <c r="M52" s="139">
        <v>15</v>
      </c>
      <c r="N52" s="243">
        <f t="shared" si="8"/>
        <v>30962</v>
      </c>
      <c r="AA52" s="536"/>
      <c r="AB52" s="536"/>
      <c r="AC52" s="536"/>
      <c r="AD52" s="536"/>
      <c r="AE52" s="536"/>
      <c r="AF52" s="536"/>
      <c r="AG52" s="536"/>
      <c r="AH52" s="536"/>
      <c r="AI52" s="536"/>
      <c r="AJ52" s="536"/>
      <c r="AK52" s="536"/>
      <c r="AL52" s="536"/>
      <c r="AM52" s="536"/>
      <c r="AN52" s="536"/>
      <c r="AO52" s="536"/>
      <c r="AP52" s="536"/>
      <c r="AQ52" s="536"/>
      <c r="AR52" s="536"/>
      <c r="AS52" s="536"/>
      <c r="AT52" s="536"/>
      <c r="AU52" s="536"/>
      <c r="AV52" s="536"/>
    </row>
    <row r="53" spans="1:48" ht="18" customHeight="1">
      <c r="A53" s="78" t="s">
        <v>82</v>
      </c>
      <c r="B53" s="67" t="s">
        <v>83</v>
      </c>
      <c r="C53" s="142">
        <v>240</v>
      </c>
      <c r="D53" s="143">
        <v>18</v>
      </c>
      <c r="E53" s="145">
        <v>48</v>
      </c>
      <c r="F53" s="138" t="s">
        <v>495</v>
      </c>
      <c r="G53" s="501" t="s">
        <v>471</v>
      </c>
      <c r="H53" s="502"/>
      <c r="I53" s="137">
        <v>21994</v>
      </c>
      <c r="J53" s="138">
        <v>17364</v>
      </c>
      <c r="K53" s="129">
        <f t="shared" si="7"/>
        <v>39358</v>
      </c>
      <c r="L53" s="128" t="s">
        <v>442</v>
      </c>
      <c r="M53" s="139">
        <v>25</v>
      </c>
      <c r="N53" s="243">
        <f t="shared" si="8"/>
        <v>39383</v>
      </c>
      <c r="AA53" s="536"/>
      <c r="AB53" s="536"/>
      <c r="AC53" s="536"/>
      <c r="AD53" s="536"/>
      <c r="AE53" s="536"/>
      <c r="AF53" s="536"/>
      <c r="AG53" s="536"/>
      <c r="AH53" s="536"/>
      <c r="AI53" s="536"/>
      <c r="AJ53" s="536"/>
      <c r="AK53" s="536"/>
      <c r="AL53" s="536"/>
      <c r="AM53" s="536"/>
      <c r="AN53" s="536"/>
      <c r="AO53" s="536"/>
      <c r="AP53" s="536"/>
      <c r="AQ53" s="536"/>
      <c r="AR53" s="536"/>
      <c r="AS53" s="536"/>
      <c r="AT53" s="536"/>
      <c r="AU53" s="536"/>
      <c r="AV53" s="536"/>
    </row>
    <row r="54" spans="1:48" s="14" customFormat="1" ht="18" customHeight="1">
      <c r="A54" s="79">
        <v>3</v>
      </c>
      <c r="B54" s="80" t="s">
        <v>84</v>
      </c>
      <c r="C54" s="288"/>
      <c r="D54" s="289"/>
      <c r="E54" s="290"/>
      <c r="F54" s="291">
        <f>SUM(F55:F61)</f>
        <v>171589</v>
      </c>
      <c r="G54" s="288">
        <f t="shared" ref="G54:N54" si="9">SUM(G55:G61)</f>
        <v>130197</v>
      </c>
      <c r="H54" s="290">
        <f t="shared" si="9"/>
        <v>9650</v>
      </c>
      <c r="I54" s="288">
        <f t="shared" si="9"/>
        <v>401239</v>
      </c>
      <c r="J54" s="292">
        <f t="shared" si="9"/>
        <v>256333</v>
      </c>
      <c r="K54" s="293">
        <f t="shared" si="9"/>
        <v>657572</v>
      </c>
      <c r="L54" s="296" t="s">
        <v>440</v>
      </c>
      <c r="M54" s="289">
        <f t="shared" si="9"/>
        <v>2949</v>
      </c>
      <c r="N54" s="295">
        <f t="shared" si="9"/>
        <v>660521</v>
      </c>
      <c r="R54" s="22">
        <f t="shared" ref="R54:Z54" si="10">F54</f>
        <v>171589</v>
      </c>
      <c r="S54" s="22">
        <f t="shared" si="10"/>
        <v>130197</v>
      </c>
      <c r="T54" s="22">
        <f t="shared" si="10"/>
        <v>9650</v>
      </c>
      <c r="U54" s="22">
        <f t="shared" si="10"/>
        <v>401239</v>
      </c>
      <c r="V54" s="22">
        <f t="shared" si="10"/>
        <v>256333</v>
      </c>
      <c r="W54" s="22">
        <f t="shared" si="10"/>
        <v>657572</v>
      </c>
      <c r="X54" s="22" t="str">
        <f t="shared" si="10"/>
        <v>／</v>
      </c>
      <c r="Y54" s="22">
        <f t="shared" si="10"/>
        <v>2949</v>
      </c>
      <c r="Z54" s="22">
        <f t="shared" si="10"/>
        <v>660521</v>
      </c>
      <c r="AA54" s="546"/>
      <c r="AB54" s="546"/>
      <c r="AC54" s="546"/>
      <c r="AD54" s="546"/>
      <c r="AE54" s="546"/>
      <c r="AF54" s="546"/>
      <c r="AG54" s="546"/>
      <c r="AH54" s="546"/>
      <c r="AI54" s="546"/>
      <c r="AJ54" s="546"/>
      <c r="AK54" s="546"/>
      <c r="AL54" s="546"/>
      <c r="AM54" s="546"/>
      <c r="AN54" s="546"/>
      <c r="AO54" s="546"/>
      <c r="AP54" s="546"/>
      <c r="AQ54" s="546"/>
      <c r="AR54" s="546"/>
      <c r="AS54" s="546"/>
      <c r="AT54" s="546"/>
      <c r="AU54" s="546"/>
      <c r="AV54" s="546"/>
    </row>
    <row r="55" spans="1:48" s="14" customFormat="1" ht="18" customHeight="1">
      <c r="A55" s="64" t="s">
        <v>85</v>
      </c>
      <c r="B55" s="57" t="s">
        <v>86</v>
      </c>
      <c r="C55" s="236">
        <v>269</v>
      </c>
      <c r="D55" s="238">
        <v>11</v>
      </c>
      <c r="E55" s="235">
        <v>48</v>
      </c>
      <c r="F55" s="297">
        <v>98263</v>
      </c>
      <c r="G55" s="236">
        <v>130197</v>
      </c>
      <c r="H55" s="235">
        <v>9650</v>
      </c>
      <c r="I55" s="236">
        <v>251187</v>
      </c>
      <c r="J55" s="237">
        <v>159851</v>
      </c>
      <c r="K55" s="298">
        <f t="shared" ref="K55:K61" si="11">+I55+J55</f>
        <v>411038</v>
      </c>
      <c r="L55" s="128" t="s">
        <v>440</v>
      </c>
      <c r="M55" s="238">
        <v>2141</v>
      </c>
      <c r="N55" s="243">
        <f t="shared" ref="N55:N61" si="12">SUM(I55:M55)-K55</f>
        <v>413179</v>
      </c>
      <c r="AA55" s="546"/>
      <c r="AB55" s="546"/>
      <c r="AC55" s="546"/>
      <c r="AD55" s="546"/>
      <c r="AE55" s="546"/>
      <c r="AF55" s="546"/>
      <c r="AG55" s="546"/>
      <c r="AH55" s="546"/>
      <c r="AI55" s="546"/>
      <c r="AJ55" s="546"/>
      <c r="AK55" s="546"/>
      <c r="AL55" s="546"/>
      <c r="AM55" s="546"/>
      <c r="AN55" s="546"/>
      <c r="AO55" s="546"/>
      <c r="AP55" s="546"/>
      <c r="AQ55" s="546"/>
      <c r="AR55" s="546"/>
      <c r="AS55" s="546"/>
      <c r="AT55" s="546"/>
      <c r="AU55" s="546"/>
      <c r="AV55" s="546"/>
    </row>
    <row r="56" spans="1:48" ht="18" customHeight="1">
      <c r="A56" s="64" t="s">
        <v>87</v>
      </c>
      <c r="B56" s="57" t="s">
        <v>88</v>
      </c>
      <c r="C56" s="142">
        <v>269</v>
      </c>
      <c r="D56" s="143">
        <v>10</v>
      </c>
      <c r="E56" s="145">
        <v>48</v>
      </c>
      <c r="F56" s="140">
        <v>50934</v>
      </c>
      <c r="G56" s="497" t="s">
        <v>471</v>
      </c>
      <c r="H56" s="498"/>
      <c r="I56" s="137">
        <v>112281</v>
      </c>
      <c r="J56" s="138">
        <v>64989</v>
      </c>
      <c r="K56" s="129">
        <f t="shared" si="11"/>
        <v>177270</v>
      </c>
      <c r="L56" s="128" t="s">
        <v>440</v>
      </c>
      <c r="M56" s="139">
        <v>808</v>
      </c>
      <c r="N56" s="243">
        <f t="shared" si="12"/>
        <v>178078</v>
      </c>
      <c r="AA56" s="536"/>
      <c r="AB56" s="536"/>
      <c r="AC56" s="536"/>
      <c r="AD56" s="536"/>
      <c r="AE56" s="536"/>
      <c r="AF56" s="536"/>
      <c r="AG56" s="536"/>
      <c r="AH56" s="536"/>
      <c r="AI56" s="536"/>
      <c r="AJ56" s="536"/>
      <c r="AK56" s="536"/>
      <c r="AL56" s="536"/>
      <c r="AM56" s="536"/>
      <c r="AN56" s="536"/>
      <c r="AO56" s="536"/>
      <c r="AP56" s="536"/>
      <c r="AQ56" s="536"/>
      <c r="AR56" s="536"/>
      <c r="AS56" s="536"/>
      <c r="AT56" s="536"/>
      <c r="AU56" s="536"/>
      <c r="AV56" s="536"/>
    </row>
    <row r="57" spans="1:48" ht="18" customHeight="1">
      <c r="A57" s="64" t="s">
        <v>89</v>
      </c>
      <c r="B57" s="57" t="s">
        <v>90</v>
      </c>
      <c r="C57" s="142">
        <v>195</v>
      </c>
      <c r="D57" s="143">
        <v>9</v>
      </c>
      <c r="E57" s="145">
        <v>48</v>
      </c>
      <c r="F57" s="140">
        <v>5995</v>
      </c>
      <c r="G57" s="497" t="s">
        <v>471</v>
      </c>
      <c r="H57" s="498"/>
      <c r="I57" s="137">
        <v>9796</v>
      </c>
      <c r="J57" s="138">
        <v>11140</v>
      </c>
      <c r="K57" s="129">
        <f t="shared" si="11"/>
        <v>20936</v>
      </c>
      <c r="L57" s="128" t="s">
        <v>440</v>
      </c>
      <c r="M57" s="139">
        <v>0</v>
      </c>
      <c r="N57" s="243">
        <f t="shared" si="12"/>
        <v>20936</v>
      </c>
      <c r="AA57" s="536"/>
      <c r="AB57" s="536"/>
      <c r="AC57" s="536"/>
      <c r="AD57" s="536"/>
      <c r="AE57" s="536"/>
      <c r="AF57" s="536"/>
      <c r="AG57" s="536"/>
      <c r="AH57" s="536"/>
      <c r="AI57" s="536"/>
      <c r="AJ57" s="536"/>
      <c r="AK57" s="536"/>
      <c r="AL57" s="536"/>
      <c r="AM57" s="536"/>
      <c r="AN57" s="536"/>
      <c r="AO57" s="536"/>
      <c r="AP57" s="536"/>
      <c r="AQ57" s="536"/>
      <c r="AR57" s="536"/>
      <c r="AS57" s="536"/>
      <c r="AT57" s="536"/>
      <c r="AU57" s="536"/>
      <c r="AV57" s="536"/>
    </row>
    <row r="58" spans="1:48" ht="18" customHeight="1">
      <c r="A58" s="64" t="s">
        <v>91</v>
      </c>
      <c r="B58" s="57" t="s">
        <v>92</v>
      </c>
      <c r="C58" s="142">
        <v>152</v>
      </c>
      <c r="D58" s="143">
        <v>9</v>
      </c>
      <c r="E58" s="145">
        <v>48</v>
      </c>
      <c r="F58" s="140">
        <v>2485</v>
      </c>
      <c r="G58" s="497" t="s">
        <v>471</v>
      </c>
      <c r="H58" s="498"/>
      <c r="I58" s="137">
        <v>4343</v>
      </c>
      <c r="J58" s="138">
        <v>4633</v>
      </c>
      <c r="K58" s="129">
        <f t="shared" si="11"/>
        <v>8976</v>
      </c>
      <c r="L58" s="128" t="s">
        <v>440</v>
      </c>
      <c r="M58" s="139">
        <v>0</v>
      </c>
      <c r="N58" s="243">
        <f t="shared" si="12"/>
        <v>8976</v>
      </c>
      <c r="AA58" s="536"/>
      <c r="AB58" s="536"/>
      <c r="AC58" s="536"/>
      <c r="AD58" s="536"/>
      <c r="AE58" s="536"/>
      <c r="AF58" s="536"/>
      <c r="AG58" s="536"/>
      <c r="AH58" s="536"/>
      <c r="AI58" s="536"/>
      <c r="AJ58" s="536"/>
      <c r="AK58" s="536"/>
      <c r="AL58" s="536"/>
      <c r="AM58" s="536"/>
      <c r="AN58" s="536"/>
      <c r="AO58" s="536"/>
      <c r="AP58" s="536"/>
      <c r="AQ58" s="536"/>
      <c r="AR58" s="536"/>
      <c r="AS58" s="536"/>
      <c r="AT58" s="536"/>
      <c r="AU58" s="536"/>
      <c r="AV58" s="536"/>
    </row>
    <row r="59" spans="1:48" ht="18" customHeight="1">
      <c r="A59" s="64" t="s">
        <v>93</v>
      </c>
      <c r="B59" s="57" t="s">
        <v>94</v>
      </c>
      <c r="C59" s="142">
        <v>195</v>
      </c>
      <c r="D59" s="143">
        <v>10</v>
      </c>
      <c r="E59" s="145">
        <v>48</v>
      </c>
      <c r="F59" s="140">
        <v>3417</v>
      </c>
      <c r="G59" s="497" t="s">
        <v>471</v>
      </c>
      <c r="H59" s="498"/>
      <c r="I59" s="137">
        <v>5630</v>
      </c>
      <c r="J59" s="138">
        <v>4222</v>
      </c>
      <c r="K59" s="129">
        <f t="shared" si="11"/>
        <v>9852</v>
      </c>
      <c r="L59" s="128" t="s">
        <v>440</v>
      </c>
      <c r="M59" s="139">
        <v>0</v>
      </c>
      <c r="N59" s="243">
        <f t="shared" si="12"/>
        <v>9852</v>
      </c>
      <c r="AA59" s="536"/>
      <c r="AB59" s="536"/>
      <c r="AC59" s="536"/>
      <c r="AD59" s="536"/>
      <c r="AE59" s="536"/>
      <c r="AF59" s="536"/>
      <c r="AG59" s="536"/>
      <c r="AH59" s="536"/>
      <c r="AI59" s="536"/>
      <c r="AJ59" s="536"/>
      <c r="AK59" s="536"/>
      <c r="AL59" s="536"/>
      <c r="AM59" s="536"/>
      <c r="AN59" s="536"/>
      <c r="AO59" s="536"/>
      <c r="AP59" s="536"/>
      <c r="AQ59" s="536"/>
      <c r="AR59" s="536"/>
      <c r="AS59" s="536"/>
      <c r="AT59" s="536"/>
      <c r="AU59" s="536"/>
      <c r="AV59" s="536"/>
    </row>
    <row r="60" spans="1:48" ht="18" customHeight="1">
      <c r="A60" s="64" t="s">
        <v>95</v>
      </c>
      <c r="B60" s="57" t="s">
        <v>96</v>
      </c>
      <c r="C60" s="142">
        <v>197</v>
      </c>
      <c r="D60" s="143">
        <v>9</v>
      </c>
      <c r="E60" s="145">
        <v>48</v>
      </c>
      <c r="F60" s="140">
        <v>9343</v>
      </c>
      <c r="G60" s="497" t="s">
        <v>471</v>
      </c>
      <c r="H60" s="498"/>
      <c r="I60" s="137">
        <v>16248</v>
      </c>
      <c r="J60" s="138">
        <v>9810</v>
      </c>
      <c r="K60" s="129">
        <f t="shared" si="11"/>
        <v>26058</v>
      </c>
      <c r="L60" s="128" t="s">
        <v>440</v>
      </c>
      <c r="M60" s="139">
        <v>0</v>
      </c>
      <c r="N60" s="243">
        <f t="shared" si="12"/>
        <v>26058</v>
      </c>
      <c r="AA60" s="536"/>
      <c r="AB60" s="536"/>
      <c r="AC60" s="536"/>
      <c r="AD60" s="536"/>
      <c r="AE60" s="536"/>
      <c r="AF60" s="536"/>
      <c r="AG60" s="536"/>
      <c r="AH60" s="536"/>
      <c r="AI60" s="536"/>
      <c r="AJ60" s="536"/>
      <c r="AK60" s="536"/>
      <c r="AL60" s="536"/>
      <c r="AM60" s="536"/>
      <c r="AN60" s="536"/>
      <c r="AO60" s="536"/>
      <c r="AP60" s="536"/>
      <c r="AQ60" s="536"/>
      <c r="AR60" s="536"/>
      <c r="AS60" s="536"/>
      <c r="AT60" s="536"/>
      <c r="AU60" s="536"/>
      <c r="AV60" s="536"/>
    </row>
    <row r="61" spans="1:48" ht="18" customHeight="1">
      <c r="A61" s="64" t="s">
        <v>97</v>
      </c>
      <c r="B61" s="57" t="s">
        <v>98</v>
      </c>
      <c r="C61" s="142">
        <v>194</v>
      </c>
      <c r="D61" s="143">
        <v>10</v>
      </c>
      <c r="E61" s="145">
        <v>48</v>
      </c>
      <c r="F61" s="140">
        <v>1152</v>
      </c>
      <c r="G61" s="497" t="s">
        <v>471</v>
      </c>
      <c r="H61" s="498"/>
      <c r="I61" s="137">
        <v>1754</v>
      </c>
      <c r="J61" s="138">
        <v>1688</v>
      </c>
      <c r="K61" s="129">
        <f t="shared" si="11"/>
        <v>3442</v>
      </c>
      <c r="L61" s="128" t="s">
        <v>440</v>
      </c>
      <c r="M61" s="139">
        <v>0</v>
      </c>
      <c r="N61" s="243">
        <f t="shared" si="12"/>
        <v>3442</v>
      </c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6"/>
      <c r="AL61" s="536"/>
      <c r="AM61" s="536"/>
      <c r="AN61" s="536"/>
      <c r="AO61" s="536"/>
      <c r="AP61" s="536"/>
      <c r="AQ61" s="536"/>
      <c r="AR61" s="536"/>
      <c r="AS61" s="536"/>
      <c r="AT61" s="536"/>
      <c r="AU61" s="536"/>
      <c r="AV61" s="536"/>
    </row>
    <row r="62" spans="1:48" s="14" customFormat="1" ht="18" customHeight="1">
      <c r="A62" s="154">
        <v>4</v>
      </c>
      <c r="B62" s="77" t="s">
        <v>99</v>
      </c>
      <c r="C62" s="299"/>
      <c r="D62" s="300"/>
      <c r="E62" s="301"/>
      <c r="F62" s="302">
        <f>SUM(F63:F66)</f>
        <v>341039</v>
      </c>
      <c r="G62" s="299">
        <f t="shared" ref="G62:M62" si="13">SUM(G63:G66)</f>
        <v>54993</v>
      </c>
      <c r="H62" s="301">
        <f t="shared" si="13"/>
        <v>5988</v>
      </c>
      <c r="I62" s="299">
        <f t="shared" si="13"/>
        <v>302430</v>
      </c>
      <c r="J62" s="294">
        <f t="shared" si="13"/>
        <v>147746</v>
      </c>
      <c r="K62" s="187">
        <f t="shared" si="13"/>
        <v>450176</v>
      </c>
      <c r="L62" s="294">
        <f t="shared" si="13"/>
        <v>9248</v>
      </c>
      <c r="M62" s="300">
        <f t="shared" si="13"/>
        <v>24692</v>
      </c>
      <c r="N62" s="257">
        <f>SUM(N63:N66)</f>
        <v>484116</v>
      </c>
      <c r="R62" s="22">
        <f t="shared" ref="R62:Z62" si="14">F62</f>
        <v>341039</v>
      </c>
      <c r="S62" s="22">
        <f t="shared" si="14"/>
        <v>54993</v>
      </c>
      <c r="T62" s="22">
        <f t="shared" si="14"/>
        <v>5988</v>
      </c>
      <c r="U62" s="22">
        <f t="shared" si="14"/>
        <v>302430</v>
      </c>
      <c r="V62" s="22">
        <f t="shared" si="14"/>
        <v>147746</v>
      </c>
      <c r="W62" s="22">
        <f t="shared" si="14"/>
        <v>450176</v>
      </c>
      <c r="X62" s="22">
        <f t="shared" si="14"/>
        <v>9248</v>
      </c>
      <c r="Y62" s="22">
        <f t="shared" si="14"/>
        <v>24692</v>
      </c>
      <c r="Z62" s="22">
        <f t="shared" si="14"/>
        <v>484116</v>
      </c>
      <c r="AA62" s="546"/>
      <c r="AB62" s="546"/>
      <c r="AC62" s="546"/>
      <c r="AD62" s="546"/>
      <c r="AE62" s="546"/>
      <c r="AF62" s="546"/>
      <c r="AG62" s="546"/>
      <c r="AH62" s="546"/>
      <c r="AI62" s="546"/>
      <c r="AJ62" s="546"/>
      <c r="AK62" s="546"/>
      <c r="AL62" s="546"/>
      <c r="AM62" s="546"/>
      <c r="AN62" s="546"/>
      <c r="AO62" s="546"/>
      <c r="AP62" s="546"/>
      <c r="AQ62" s="546"/>
      <c r="AR62" s="546"/>
      <c r="AS62" s="546"/>
      <c r="AT62" s="546"/>
      <c r="AU62" s="546"/>
      <c r="AV62" s="546"/>
    </row>
    <row r="63" spans="1:48" ht="18" customHeight="1">
      <c r="A63" s="155" t="s">
        <v>100</v>
      </c>
      <c r="B63" s="156" t="s">
        <v>101</v>
      </c>
      <c r="C63" s="303">
        <v>250</v>
      </c>
      <c r="D63" s="304">
        <v>76</v>
      </c>
      <c r="E63" s="305">
        <v>47</v>
      </c>
      <c r="F63" s="306">
        <v>149111</v>
      </c>
      <c r="G63" s="303">
        <v>30421</v>
      </c>
      <c r="H63" s="305">
        <v>2890</v>
      </c>
      <c r="I63" s="303">
        <v>122689</v>
      </c>
      <c r="J63" s="307">
        <v>54110</v>
      </c>
      <c r="K63" s="308">
        <f>+I63+J63</f>
        <v>176799</v>
      </c>
      <c r="L63" s="307">
        <v>9248</v>
      </c>
      <c r="M63" s="304">
        <v>16849</v>
      </c>
      <c r="N63" s="309">
        <f>+I63+J63+L63+M63</f>
        <v>202896</v>
      </c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6"/>
      <c r="AL63" s="536"/>
      <c r="AM63" s="536"/>
      <c r="AN63" s="536"/>
      <c r="AO63" s="536"/>
      <c r="AP63" s="536"/>
      <c r="AQ63" s="536"/>
      <c r="AR63" s="536"/>
      <c r="AS63" s="536"/>
      <c r="AT63" s="536"/>
      <c r="AU63" s="536"/>
      <c r="AV63" s="536"/>
    </row>
    <row r="64" spans="1:48" ht="18" customHeight="1">
      <c r="A64" s="155" t="s">
        <v>102</v>
      </c>
      <c r="B64" s="156" t="s">
        <v>103</v>
      </c>
      <c r="C64" s="157">
        <v>250</v>
      </c>
      <c r="D64" s="158">
        <v>76</v>
      </c>
      <c r="E64" s="230">
        <v>47</v>
      </c>
      <c r="F64" s="310">
        <v>74817</v>
      </c>
      <c r="G64" s="311">
        <v>9959</v>
      </c>
      <c r="H64" s="312">
        <v>1047</v>
      </c>
      <c r="I64" s="311">
        <v>69133</v>
      </c>
      <c r="J64" s="313">
        <v>24420</v>
      </c>
      <c r="K64" s="314">
        <f>+I64+J64</f>
        <v>93553</v>
      </c>
      <c r="L64" s="313" t="s">
        <v>442</v>
      </c>
      <c r="M64" s="314">
        <v>3109</v>
      </c>
      <c r="N64" s="315">
        <f>SUM(I64:M64)-K64</f>
        <v>96662</v>
      </c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6"/>
      <c r="AL64" s="536"/>
      <c r="AM64" s="536"/>
      <c r="AN64" s="536"/>
      <c r="AO64" s="536"/>
      <c r="AP64" s="536"/>
      <c r="AQ64" s="536"/>
      <c r="AR64" s="536"/>
      <c r="AS64" s="536"/>
      <c r="AT64" s="536"/>
      <c r="AU64" s="536"/>
      <c r="AV64" s="536"/>
    </row>
    <row r="65" spans="1:48" ht="18" customHeight="1">
      <c r="A65" s="155" t="s">
        <v>104</v>
      </c>
      <c r="B65" s="156" t="s">
        <v>105</v>
      </c>
      <c r="C65" s="157">
        <v>250</v>
      </c>
      <c r="D65" s="158">
        <v>76</v>
      </c>
      <c r="E65" s="230">
        <v>47</v>
      </c>
      <c r="F65" s="310">
        <v>31269</v>
      </c>
      <c r="G65" s="311">
        <v>2907</v>
      </c>
      <c r="H65" s="312">
        <v>388</v>
      </c>
      <c r="I65" s="311">
        <v>18389</v>
      </c>
      <c r="J65" s="313">
        <v>12365</v>
      </c>
      <c r="K65" s="314">
        <f>+I65+J65</f>
        <v>30754</v>
      </c>
      <c r="L65" s="313" t="s">
        <v>442</v>
      </c>
      <c r="M65" s="314">
        <v>3559</v>
      </c>
      <c r="N65" s="315">
        <f>SUM(I65:M65)-K65</f>
        <v>34313</v>
      </c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6"/>
      <c r="AL65" s="536"/>
      <c r="AM65" s="536"/>
      <c r="AN65" s="536"/>
      <c r="AO65" s="536"/>
      <c r="AP65" s="536"/>
      <c r="AQ65" s="536"/>
      <c r="AR65" s="536"/>
      <c r="AS65" s="536"/>
      <c r="AT65" s="536"/>
      <c r="AU65" s="536"/>
      <c r="AV65" s="536"/>
    </row>
    <row r="66" spans="1:48" ht="18" customHeight="1">
      <c r="A66" s="155" t="s">
        <v>106</v>
      </c>
      <c r="B66" s="156" t="s">
        <v>107</v>
      </c>
      <c r="C66" s="157">
        <v>247</v>
      </c>
      <c r="D66" s="158">
        <v>76</v>
      </c>
      <c r="E66" s="230">
        <v>50</v>
      </c>
      <c r="F66" s="250">
        <v>85842</v>
      </c>
      <c r="G66" s="311">
        <v>11706</v>
      </c>
      <c r="H66" s="312">
        <v>1663</v>
      </c>
      <c r="I66" s="311">
        <v>92219</v>
      </c>
      <c r="J66" s="313">
        <v>56851</v>
      </c>
      <c r="K66" s="314">
        <f>+I66+J66</f>
        <v>149070</v>
      </c>
      <c r="L66" s="313" t="s">
        <v>442</v>
      </c>
      <c r="M66" s="314">
        <v>1175</v>
      </c>
      <c r="N66" s="315">
        <f>SUM(I66:M66)-K66</f>
        <v>150245</v>
      </c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6"/>
      <c r="AL66" s="536"/>
      <c r="AM66" s="536"/>
      <c r="AN66" s="536"/>
      <c r="AO66" s="536"/>
      <c r="AP66" s="536"/>
      <c r="AQ66" s="536"/>
      <c r="AR66" s="536"/>
      <c r="AS66" s="536"/>
      <c r="AT66" s="536"/>
      <c r="AU66" s="536"/>
      <c r="AV66" s="536"/>
    </row>
    <row r="67" spans="1:48" s="14" customFormat="1" ht="18" customHeight="1">
      <c r="A67" s="81">
        <v>5</v>
      </c>
      <c r="B67" s="80" t="s">
        <v>108</v>
      </c>
      <c r="C67" s="168"/>
      <c r="D67" s="169"/>
      <c r="E67" s="170"/>
      <c r="F67" s="316" t="s">
        <v>468</v>
      </c>
      <c r="G67" s="256">
        <f>SUM(G68:G71)</f>
        <v>63722</v>
      </c>
      <c r="H67" s="231">
        <f>SUM(H68:H71)</f>
        <v>3371</v>
      </c>
      <c r="I67" s="256">
        <f>SUM(I68:I71)</f>
        <v>357116</v>
      </c>
      <c r="J67" s="296">
        <f>SUM(J68:J71)</f>
        <v>134519</v>
      </c>
      <c r="K67" s="187">
        <f>SUM(K68:K71)</f>
        <v>491635</v>
      </c>
      <c r="L67" s="296" t="s">
        <v>440</v>
      </c>
      <c r="M67" s="187">
        <f>SUM(M68:M71)</f>
        <v>1819</v>
      </c>
      <c r="N67" s="257">
        <f>SUM(N68:N71)</f>
        <v>493454</v>
      </c>
      <c r="R67" s="22" t="str">
        <f t="shared" ref="R67:Z67" si="15">F67</f>
        <v>-</v>
      </c>
      <c r="S67" s="22">
        <f t="shared" si="15"/>
        <v>63722</v>
      </c>
      <c r="T67" s="22">
        <f t="shared" si="15"/>
        <v>3371</v>
      </c>
      <c r="U67" s="22">
        <f t="shared" si="15"/>
        <v>357116</v>
      </c>
      <c r="V67" s="22">
        <f t="shared" si="15"/>
        <v>134519</v>
      </c>
      <c r="W67" s="22">
        <f t="shared" si="15"/>
        <v>491635</v>
      </c>
      <c r="X67" s="22" t="str">
        <f t="shared" si="15"/>
        <v>／</v>
      </c>
      <c r="Y67" s="22">
        <f t="shared" si="15"/>
        <v>1819</v>
      </c>
      <c r="Z67" s="22">
        <f t="shared" si="15"/>
        <v>493454</v>
      </c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  <c r="AO67" s="546"/>
      <c r="AP67" s="546"/>
      <c r="AQ67" s="546"/>
      <c r="AR67" s="546"/>
      <c r="AS67" s="546"/>
      <c r="AT67" s="546"/>
      <c r="AU67" s="546"/>
      <c r="AV67" s="546"/>
    </row>
    <row r="68" spans="1:48" s="7" customFormat="1" ht="18" customHeight="1">
      <c r="A68" s="82" t="s">
        <v>109</v>
      </c>
      <c r="B68" s="83" t="s">
        <v>448</v>
      </c>
      <c r="C68" s="236">
        <v>252</v>
      </c>
      <c r="D68" s="109">
        <v>0</v>
      </c>
      <c r="E68" s="235">
        <v>57</v>
      </c>
      <c r="F68" s="317" t="s">
        <v>468</v>
      </c>
      <c r="G68" s="318">
        <v>15846</v>
      </c>
      <c r="H68" s="319">
        <v>348</v>
      </c>
      <c r="I68" s="318">
        <v>29778</v>
      </c>
      <c r="J68" s="320">
        <v>2998</v>
      </c>
      <c r="K68" s="129">
        <f>+I68+J68</f>
        <v>32776</v>
      </c>
      <c r="L68" s="320" t="s">
        <v>440</v>
      </c>
      <c r="M68" s="298">
        <v>0</v>
      </c>
      <c r="N68" s="243">
        <f>SUM(I68:M68)-K68</f>
        <v>32776</v>
      </c>
      <c r="AA68" s="545"/>
      <c r="AB68" s="545"/>
      <c r="AC68" s="545"/>
      <c r="AD68" s="545"/>
      <c r="AE68" s="545"/>
      <c r="AF68" s="545"/>
      <c r="AG68" s="545"/>
      <c r="AH68" s="545"/>
      <c r="AI68" s="545"/>
      <c r="AJ68" s="545"/>
      <c r="AK68" s="545"/>
      <c r="AL68" s="545"/>
      <c r="AM68" s="545"/>
      <c r="AN68" s="545"/>
      <c r="AO68" s="545"/>
      <c r="AP68" s="545"/>
      <c r="AQ68" s="545"/>
      <c r="AR68" s="545"/>
      <c r="AS68" s="545"/>
      <c r="AT68" s="545"/>
      <c r="AU68" s="545"/>
      <c r="AV68" s="545"/>
    </row>
    <row r="69" spans="1:48" s="7" customFormat="1" ht="18" customHeight="1">
      <c r="A69" s="82" t="s">
        <v>110</v>
      </c>
      <c r="B69" s="83" t="s">
        <v>114</v>
      </c>
      <c r="C69" s="148">
        <v>296</v>
      </c>
      <c r="D69" s="109">
        <v>0</v>
      </c>
      <c r="E69" s="150">
        <v>57</v>
      </c>
      <c r="F69" s="317">
        <v>302150</v>
      </c>
      <c r="G69" s="317">
        <v>43552</v>
      </c>
      <c r="H69" s="319">
        <v>2426</v>
      </c>
      <c r="I69" s="127">
        <v>240680</v>
      </c>
      <c r="J69" s="128">
        <v>90928</v>
      </c>
      <c r="K69" s="129">
        <f>+I69+J69</f>
        <v>331608</v>
      </c>
      <c r="L69" s="320" t="s">
        <v>440</v>
      </c>
      <c r="M69" s="129">
        <v>1819</v>
      </c>
      <c r="N69" s="243">
        <f>SUM(I69:M69)-K69</f>
        <v>333427</v>
      </c>
      <c r="AA69" s="545"/>
      <c r="AB69" s="545"/>
      <c r="AC69" s="545"/>
      <c r="AD69" s="545"/>
      <c r="AE69" s="545"/>
      <c r="AF69" s="545"/>
      <c r="AG69" s="545"/>
      <c r="AH69" s="545"/>
      <c r="AI69" s="545"/>
      <c r="AJ69" s="545"/>
      <c r="AK69" s="545"/>
      <c r="AL69" s="545"/>
      <c r="AM69" s="545"/>
      <c r="AN69" s="545"/>
      <c r="AO69" s="545"/>
      <c r="AP69" s="545"/>
      <c r="AQ69" s="545"/>
      <c r="AR69" s="545"/>
      <c r="AS69" s="545"/>
      <c r="AT69" s="545"/>
      <c r="AU69" s="545"/>
      <c r="AV69" s="545"/>
    </row>
    <row r="70" spans="1:48" s="7" customFormat="1" ht="18" customHeight="1">
      <c r="A70" s="84" t="s">
        <v>111</v>
      </c>
      <c r="B70" s="85" t="s">
        <v>449</v>
      </c>
      <c r="C70" s="163">
        <v>252</v>
      </c>
      <c r="D70" s="109">
        <v>0</v>
      </c>
      <c r="E70" s="164">
        <v>57</v>
      </c>
      <c r="F70" s="317" t="s">
        <v>468</v>
      </c>
      <c r="G70" s="317">
        <v>2446</v>
      </c>
      <c r="H70" s="319">
        <v>124</v>
      </c>
      <c r="I70" s="272">
        <v>13925</v>
      </c>
      <c r="J70" s="321">
        <v>6239</v>
      </c>
      <c r="K70" s="129">
        <f>+I70+J70</f>
        <v>20164</v>
      </c>
      <c r="L70" s="320" t="s">
        <v>440</v>
      </c>
      <c r="M70" s="273">
        <v>0</v>
      </c>
      <c r="N70" s="243">
        <f>SUM(I70:M70)-K70</f>
        <v>20164</v>
      </c>
      <c r="AA70" s="545"/>
      <c r="AB70" s="545"/>
      <c r="AC70" s="545"/>
      <c r="AD70" s="545"/>
      <c r="AE70" s="545"/>
      <c r="AF70" s="545"/>
      <c r="AG70" s="545"/>
      <c r="AH70" s="545"/>
      <c r="AI70" s="545"/>
      <c r="AJ70" s="545"/>
      <c r="AK70" s="545"/>
      <c r="AL70" s="545"/>
      <c r="AM70" s="545"/>
      <c r="AN70" s="545"/>
      <c r="AO70" s="545"/>
      <c r="AP70" s="545"/>
      <c r="AQ70" s="545"/>
      <c r="AR70" s="545"/>
      <c r="AS70" s="545"/>
      <c r="AT70" s="545"/>
      <c r="AU70" s="545"/>
      <c r="AV70" s="545"/>
    </row>
    <row r="71" spans="1:48" s="7" customFormat="1" ht="18" customHeight="1">
      <c r="A71" s="82" t="s">
        <v>472</v>
      </c>
      <c r="B71" s="85" t="s">
        <v>450</v>
      </c>
      <c r="C71" s="163">
        <v>296</v>
      </c>
      <c r="D71" s="109">
        <v>0</v>
      </c>
      <c r="E71" s="164">
        <v>57</v>
      </c>
      <c r="F71" s="322" t="s">
        <v>468</v>
      </c>
      <c r="G71" s="317">
        <v>1878</v>
      </c>
      <c r="H71" s="130">
        <v>473</v>
      </c>
      <c r="I71" s="272">
        <v>72733</v>
      </c>
      <c r="J71" s="321">
        <v>34354</v>
      </c>
      <c r="K71" s="129">
        <f>+I71+J71</f>
        <v>107087</v>
      </c>
      <c r="L71" s="320" t="s">
        <v>440</v>
      </c>
      <c r="M71" s="273">
        <v>0</v>
      </c>
      <c r="N71" s="243">
        <f>SUM(I71:M71)-K71</f>
        <v>107087</v>
      </c>
      <c r="AA71" s="545"/>
      <c r="AB71" s="545"/>
      <c r="AC71" s="545"/>
      <c r="AD71" s="545"/>
      <c r="AE71" s="545"/>
      <c r="AF71" s="545"/>
      <c r="AG71" s="545"/>
      <c r="AH71" s="545"/>
      <c r="AI71" s="545"/>
      <c r="AJ71" s="545"/>
      <c r="AK71" s="545"/>
      <c r="AL71" s="545"/>
      <c r="AM71" s="545"/>
      <c r="AN71" s="545"/>
      <c r="AO71" s="545"/>
      <c r="AP71" s="545"/>
      <c r="AQ71" s="545"/>
      <c r="AR71" s="545"/>
      <c r="AS71" s="545"/>
      <c r="AT71" s="545"/>
      <c r="AU71" s="545"/>
      <c r="AV71" s="545"/>
    </row>
    <row r="72" spans="1:48" s="18" customFormat="1" ht="18" customHeight="1">
      <c r="A72" s="95">
        <v>6</v>
      </c>
      <c r="B72" s="77" t="s">
        <v>112</v>
      </c>
      <c r="C72" s="236"/>
      <c r="D72" s="238"/>
      <c r="E72" s="235"/>
      <c r="F72" s="323">
        <f>SUM(F73:F75)</f>
        <v>297763</v>
      </c>
      <c r="G72" s="256">
        <v>97520</v>
      </c>
      <c r="H72" s="324">
        <v>7015</v>
      </c>
      <c r="I72" s="256">
        <f t="shared" ref="I72:N72" si="16">SUM(I73:I75)</f>
        <v>420845</v>
      </c>
      <c r="J72" s="296">
        <f t="shared" si="16"/>
        <v>150154</v>
      </c>
      <c r="K72" s="187">
        <f t="shared" si="16"/>
        <v>570999</v>
      </c>
      <c r="L72" s="296" t="s">
        <v>440</v>
      </c>
      <c r="M72" s="187">
        <f t="shared" si="16"/>
        <v>56843</v>
      </c>
      <c r="N72" s="257">
        <f t="shared" si="16"/>
        <v>627842</v>
      </c>
      <c r="R72" s="23">
        <f t="shared" ref="R72:Z72" si="17">F72</f>
        <v>297763</v>
      </c>
      <c r="S72" s="23">
        <f t="shared" si="17"/>
        <v>97520</v>
      </c>
      <c r="T72" s="23">
        <f t="shared" si="17"/>
        <v>7015</v>
      </c>
      <c r="U72" s="23">
        <f t="shared" si="17"/>
        <v>420845</v>
      </c>
      <c r="V72" s="23">
        <f t="shared" si="17"/>
        <v>150154</v>
      </c>
      <c r="W72" s="23">
        <f t="shared" si="17"/>
        <v>570999</v>
      </c>
      <c r="X72" s="23" t="str">
        <f t="shared" si="17"/>
        <v>／</v>
      </c>
      <c r="Y72" s="23">
        <f t="shared" si="17"/>
        <v>56843</v>
      </c>
      <c r="Z72" s="23">
        <f t="shared" si="17"/>
        <v>627842</v>
      </c>
      <c r="AA72" s="547"/>
      <c r="AB72" s="547"/>
      <c r="AC72" s="547"/>
      <c r="AD72" s="547"/>
      <c r="AE72" s="547"/>
      <c r="AF72" s="547"/>
      <c r="AG72" s="547"/>
      <c r="AH72" s="547"/>
      <c r="AI72" s="547"/>
      <c r="AJ72" s="547"/>
      <c r="AK72" s="547"/>
      <c r="AL72" s="547"/>
      <c r="AM72" s="547"/>
      <c r="AN72" s="547"/>
      <c r="AO72" s="547"/>
      <c r="AP72" s="547"/>
      <c r="AQ72" s="547"/>
      <c r="AR72" s="547"/>
      <c r="AS72" s="547"/>
      <c r="AT72" s="547"/>
      <c r="AU72" s="547"/>
      <c r="AV72" s="547"/>
    </row>
    <row r="73" spans="1:48" s="31" customFormat="1" ht="18" customHeight="1">
      <c r="A73" s="86" t="s">
        <v>113</v>
      </c>
      <c r="B73" s="67" t="s">
        <v>114</v>
      </c>
      <c r="C73" s="142">
        <v>226</v>
      </c>
      <c r="D73" s="143">
        <v>79</v>
      </c>
      <c r="E73" s="145">
        <v>49</v>
      </c>
      <c r="F73" s="233">
        <v>148446</v>
      </c>
      <c r="G73" s="127" t="s">
        <v>470</v>
      </c>
      <c r="H73" s="132" t="s">
        <v>470</v>
      </c>
      <c r="I73" s="318">
        <v>253380</v>
      </c>
      <c r="J73" s="320">
        <v>83207</v>
      </c>
      <c r="K73" s="298">
        <f>+I73+J73</f>
        <v>336587</v>
      </c>
      <c r="L73" s="128" t="s">
        <v>440</v>
      </c>
      <c r="M73" s="298">
        <v>56528</v>
      </c>
      <c r="N73" s="243">
        <f>SUM(I73:M73)-K73</f>
        <v>393115</v>
      </c>
      <c r="AA73" s="548"/>
      <c r="AB73" s="548"/>
      <c r="AC73" s="548"/>
      <c r="AD73" s="548"/>
      <c r="AE73" s="548"/>
      <c r="AF73" s="548"/>
      <c r="AG73" s="548"/>
      <c r="AH73" s="548"/>
      <c r="AI73" s="548"/>
      <c r="AJ73" s="548"/>
      <c r="AK73" s="548"/>
      <c r="AL73" s="548"/>
      <c r="AM73" s="548"/>
      <c r="AN73" s="548"/>
      <c r="AO73" s="548"/>
      <c r="AP73" s="548"/>
      <c r="AQ73" s="548"/>
      <c r="AR73" s="548"/>
      <c r="AS73" s="548"/>
      <c r="AT73" s="548"/>
      <c r="AU73" s="548"/>
      <c r="AV73" s="548"/>
    </row>
    <row r="74" spans="1:48" ht="18" customHeight="1">
      <c r="A74" s="86" t="s">
        <v>115</v>
      </c>
      <c r="B74" s="67" t="s">
        <v>116</v>
      </c>
      <c r="C74" s="142">
        <v>227</v>
      </c>
      <c r="D74" s="143">
        <v>80</v>
      </c>
      <c r="E74" s="145">
        <v>49</v>
      </c>
      <c r="F74" s="131">
        <v>65834</v>
      </c>
      <c r="G74" s="127" t="s">
        <v>470</v>
      </c>
      <c r="H74" s="132" t="s">
        <v>470</v>
      </c>
      <c r="I74" s="127">
        <v>82981</v>
      </c>
      <c r="J74" s="128">
        <v>29202</v>
      </c>
      <c r="K74" s="129">
        <f>+I74+J74</f>
        <v>112183</v>
      </c>
      <c r="L74" s="128" t="s">
        <v>440</v>
      </c>
      <c r="M74" s="129">
        <v>0</v>
      </c>
      <c r="N74" s="243">
        <f>SUM(I74:M74)-K74</f>
        <v>112183</v>
      </c>
      <c r="AA74" s="536"/>
      <c r="AB74" s="536"/>
      <c r="AC74" s="536"/>
      <c r="AD74" s="536"/>
      <c r="AE74" s="536"/>
      <c r="AF74" s="536"/>
      <c r="AG74" s="536"/>
      <c r="AH74" s="536"/>
      <c r="AI74" s="536"/>
      <c r="AJ74" s="536"/>
      <c r="AK74" s="536"/>
      <c r="AL74" s="536"/>
      <c r="AM74" s="536"/>
      <c r="AN74" s="536"/>
      <c r="AO74" s="536"/>
      <c r="AP74" s="536"/>
      <c r="AQ74" s="536"/>
      <c r="AR74" s="536"/>
      <c r="AS74" s="536"/>
      <c r="AT74" s="536"/>
      <c r="AU74" s="536"/>
      <c r="AV74" s="536"/>
    </row>
    <row r="75" spans="1:48" ht="18" customHeight="1">
      <c r="A75" s="87" t="s">
        <v>117</v>
      </c>
      <c r="B75" s="67" t="s">
        <v>118</v>
      </c>
      <c r="C75" s="325">
        <v>228</v>
      </c>
      <c r="D75" s="326">
        <v>80</v>
      </c>
      <c r="E75" s="327">
        <v>49</v>
      </c>
      <c r="F75" s="131">
        <v>83483</v>
      </c>
      <c r="G75" s="127" t="s">
        <v>470</v>
      </c>
      <c r="H75" s="132" t="s">
        <v>470</v>
      </c>
      <c r="I75" s="127">
        <v>84484</v>
      </c>
      <c r="J75" s="128">
        <v>37745</v>
      </c>
      <c r="K75" s="129">
        <f>+I75+J75</f>
        <v>122229</v>
      </c>
      <c r="L75" s="128" t="s">
        <v>440</v>
      </c>
      <c r="M75" s="129">
        <v>315</v>
      </c>
      <c r="N75" s="243">
        <f>SUM(I75:M75)-K75</f>
        <v>122544</v>
      </c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6"/>
      <c r="AL75" s="536"/>
      <c r="AM75" s="536"/>
      <c r="AN75" s="536"/>
      <c r="AO75" s="536"/>
      <c r="AP75" s="536"/>
      <c r="AQ75" s="536"/>
      <c r="AR75" s="536"/>
      <c r="AS75" s="536"/>
      <c r="AT75" s="536"/>
      <c r="AU75" s="536"/>
      <c r="AV75" s="536"/>
    </row>
    <row r="76" spans="1:48" s="14" customFormat="1" ht="18" customHeight="1">
      <c r="A76" s="88">
        <v>7</v>
      </c>
      <c r="B76" s="80" t="s">
        <v>119</v>
      </c>
      <c r="C76" s="142"/>
      <c r="D76" s="143"/>
      <c r="E76" s="145"/>
      <c r="F76" s="328">
        <f>SUM(F77:F80)</f>
        <v>157522</v>
      </c>
      <c r="G76" s="329">
        <f t="shared" ref="G76:N76" si="18">SUM(G77:G80)</f>
        <v>54129</v>
      </c>
      <c r="H76" s="330">
        <f t="shared" si="18"/>
        <v>6603</v>
      </c>
      <c r="I76" s="329">
        <f t="shared" si="18"/>
        <v>194585</v>
      </c>
      <c r="J76" s="331">
        <f t="shared" si="18"/>
        <v>94938</v>
      </c>
      <c r="K76" s="293">
        <f t="shared" si="18"/>
        <v>289523</v>
      </c>
      <c r="L76" s="296" t="s">
        <v>440</v>
      </c>
      <c r="M76" s="293">
        <f t="shared" si="18"/>
        <v>14276</v>
      </c>
      <c r="N76" s="295">
        <f t="shared" si="18"/>
        <v>303799</v>
      </c>
      <c r="R76" s="22">
        <f t="shared" ref="R76:Z76" si="19">F76</f>
        <v>157522</v>
      </c>
      <c r="S76" s="22">
        <f t="shared" si="19"/>
        <v>54129</v>
      </c>
      <c r="T76" s="22">
        <f t="shared" si="19"/>
        <v>6603</v>
      </c>
      <c r="U76" s="22">
        <f t="shared" si="19"/>
        <v>194585</v>
      </c>
      <c r="V76" s="22">
        <f t="shared" si="19"/>
        <v>94938</v>
      </c>
      <c r="W76" s="22">
        <f t="shared" si="19"/>
        <v>289523</v>
      </c>
      <c r="X76" s="22" t="str">
        <f t="shared" si="19"/>
        <v>／</v>
      </c>
      <c r="Y76" s="22">
        <f t="shared" si="19"/>
        <v>14276</v>
      </c>
      <c r="Z76" s="22">
        <f t="shared" si="19"/>
        <v>303799</v>
      </c>
      <c r="AA76" s="546"/>
      <c r="AB76" s="546"/>
      <c r="AC76" s="546"/>
      <c r="AD76" s="546"/>
      <c r="AE76" s="546"/>
      <c r="AF76" s="546"/>
      <c r="AG76" s="546"/>
      <c r="AH76" s="546"/>
      <c r="AI76" s="546"/>
      <c r="AJ76" s="546"/>
      <c r="AK76" s="546"/>
      <c r="AL76" s="546"/>
      <c r="AM76" s="546"/>
      <c r="AN76" s="546"/>
      <c r="AO76" s="546"/>
      <c r="AP76" s="546"/>
      <c r="AQ76" s="546"/>
      <c r="AR76" s="546"/>
      <c r="AS76" s="546"/>
      <c r="AT76" s="546"/>
      <c r="AU76" s="546"/>
      <c r="AV76" s="546"/>
    </row>
    <row r="77" spans="1:48" ht="18" customHeight="1">
      <c r="A77" s="84" t="s">
        <v>120</v>
      </c>
      <c r="B77" s="57" t="s">
        <v>121</v>
      </c>
      <c r="C77" s="142">
        <v>164</v>
      </c>
      <c r="D77" s="143">
        <v>105</v>
      </c>
      <c r="E77" s="145">
        <v>38</v>
      </c>
      <c r="F77" s="131">
        <v>70511</v>
      </c>
      <c r="G77" s="127">
        <v>24449</v>
      </c>
      <c r="H77" s="132">
        <v>3807</v>
      </c>
      <c r="I77" s="127">
        <v>83744</v>
      </c>
      <c r="J77" s="128">
        <v>34353</v>
      </c>
      <c r="K77" s="129">
        <f>+I77+J77</f>
        <v>118097</v>
      </c>
      <c r="L77" s="128" t="s">
        <v>440</v>
      </c>
      <c r="M77" s="129">
        <v>3810</v>
      </c>
      <c r="N77" s="243">
        <f>SUM(I77:M77)-K77</f>
        <v>121907</v>
      </c>
      <c r="AA77" s="536"/>
      <c r="AB77" s="536"/>
      <c r="AC77" s="536"/>
      <c r="AD77" s="536"/>
      <c r="AE77" s="536"/>
      <c r="AF77" s="536"/>
      <c r="AG77" s="536"/>
      <c r="AH77" s="536"/>
      <c r="AI77" s="536"/>
      <c r="AJ77" s="536"/>
      <c r="AK77" s="536"/>
      <c r="AL77" s="536"/>
      <c r="AM77" s="536"/>
      <c r="AN77" s="536"/>
      <c r="AO77" s="536"/>
      <c r="AP77" s="536"/>
      <c r="AQ77" s="536"/>
      <c r="AR77" s="536"/>
      <c r="AS77" s="536"/>
      <c r="AT77" s="536"/>
      <c r="AU77" s="536"/>
      <c r="AV77" s="536"/>
    </row>
    <row r="78" spans="1:48" ht="18" customHeight="1">
      <c r="A78" s="84" t="s">
        <v>122</v>
      </c>
      <c r="B78" s="57" t="s">
        <v>123</v>
      </c>
      <c r="C78" s="142">
        <v>163</v>
      </c>
      <c r="D78" s="143">
        <v>105</v>
      </c>
      <c r="E78" s="145">
        <v>38</v>
      </c>
      <c r="F78" s="131">
        <v>32847</v>
      </c>
      <c r="G78" s="127">
        <v>10169</v>
      </c>
      <c r="H78" s="132">
        <v>1314</v>
      </c>
      <c r="I78" s="127">
        <v>35700</v>
      </c>
      <c r="J78" s="128">
        <v>21876</v>
      </c>
      <c r="K78" s="129">
        <f>+I78+J78</f>
        <v>57576</v>
      </c>
      <c r="L78" s="128" t="s">
        <v>440</v>
      </c>
      <c r="M78" s="129">
        <v>7621</v>
      </c>
      <c r="N78" s="243">
        <f>SUM(I78:M78)-K78</f>
        <v>65197</v>
      </c>
      <c r="AA78" s="536"/>
      <c r="AB78" s="536"/>
      <c r="AC78" s="536"/>
      <c r="AD78" s="536"/>
      <c r="AE78" s="536"/>
      <c r="AF78" s="536"/>
      <c r="AG78" s="536"/>
      <c r="AH78" s="536"/>
      <c r="AI78" s="536"/>
      <c r="AJ78" s="536"/>
      <c r="AK78" s="536"/>
      <c r="AL78" s="536"/>
      <c r="AM78" s="536"/>
      <c r="AN78" s="536"/>
      <c r="AO78" s="536"/>
      <c r="AP78" s="536"/>
      <c r="AQ78" s="536"/>
      <c r="AR78" s="536"/>
      <c r="AS78" s="536"/>
      <c r="AT78" s="536"/>
      <c r="AU78" s="536"/>
      <c r="AV78" s="536"/>
    </row>
    <row r="79" spans="1:48" ht="18" customHeight="1">
      <c r="A79" s="84" t="s">
        <v>124</v>
      </c>
      <c r="B79" s="57" t="s">
        <v>125</v>
      </c>
      <c r="C79" s="142">
        <v>163</v>
      </c>
      <c r="D79" s="143">
        <v>105</v>
      </c>
      <c r="E79" s="145">
        <v>38</v>
      </c>
      <c r="F79" s="131">
        <v>25263</v>
      </c>
      <c r="G79" s="127">
        <v>6156</v>
      </c>
      <c r="H79" s="132">
        <v>596</v>
      </c>
      <c r="I79" s="127">
        <v>24681</v>
      </c>
      <c r="J79" s="128">
        <v>9164</v>
      </c>
      <c r="K79" s="129">
        <f>+I79+J79</f>
        <v>33845</v>
      </c>
      <c r="L79" s="128" t="s">
        <v>440</v>
      </c>
      <c r="M79" s="129">
        <v>497</v>
      </c>
      <c r="N79" s="243">
        <f>SUM(I79:M79)-K79</f>
        <v>34342</v>
      </c>
      <c r="AA79" s="536"/>
      <c r="AB79" s="536"/>
      <c r="AC79" s="536"/>
      <c r="AD79" s="536"/>
      <c r="AE79" s="536"/>
      <c r="AF79" s="536"/>
      <c r="AG79" s="536"/>
      <c r="AH79" s="536"/>
      <c r="AI79" s="536"/>
      <c r="AJ79" s="536"/>
      <c r="AK79" s="536"/>
      <c r="AL79" s="536"/>
      <c r="AM79" s="536"/>
      <c r="AN79" s="536"/>
      <c r="AO79" s="536"/>
      <c r="AP79" s="536"/>
      <c r="AQ79" s="536"/>
      <c r="AR79" s="536"/>
      <c r="AS79" s="536"/>
      <c r="AT79" s="536"/>
      <c r="AU79" s="536"/>
      <c r="AV79" s="536"/>
    </row>
    <row r="80" spans="1:48" ht="18" customHeight="1">
      <c r="A80" s="87" t="s">
        <v>126</v>
      </c>
      <c r="B80" s="57" t="s">
        <v>127</v>
      </c>
      <c r="C80" s="236">
        <v>163</v>
      </c>
      <c r="D80" s="238">
        <v>105</v>
      </c>
      <c r="E80" s="145">
        <v>38</v>
      </c>
      <c r="F80" s="131">
        <v>28901</v>
      </c>
      <c r="G80" s="127">
        <v>13355</v>
      </c>
      <c r="H80" s="132">
        <v>886</v>
      </c>
      <c r="I80" s="127">
        <v>50460</v>
      </c>
      <c r="J80" s="128">
        <v>29545</v>
      </c>
      <c r="K80" s="129">
        <f>+I80+J80</f>
        <v>80005</v>
      </c>
      <c r="L80" s="128" t="s">
        <v>440</v>
      </c>
      <c r="M80" s="129">
        <v>2348</v>
      </c>
      <c r="N80" s="243">
        <f>SUM(I80:M80)-K80</f>
        <v>82353</v>
      </c>
      <c r="AA80" s="536"/>
      <c r="AB80" s="536"/>
      <c r="AC80" s="536"/>
      <c r="AD80" s="536"/>
      <c r="AE80" s="536"/>
      <c r="AF80" s="536"/>
      <c r="AG80" s="536"/>
      <c r="AH80" s="536"/>
      <c r="AI80" s="536"/>
      <c r="AJ80" s="536"/>
      <c r="AK80" s="536"/>
      <c r="AL80" s="536"/>
      <c r="AM80" s="536"/>
      <c r="AN80" s="536"/>
      <c r="AO80" s="536"/>
      <c r="AP80" s="536"/>
      <c r="AQ80" s="536"/>
      <c r="AR80" s="536"/>
      <c r="AS80" s="536"/>
      <c r="AT80" s="536"/>
      <c r="AU80" s="536"/>
      <c r="AV80" s="536"/>
    </row>
    <row r="81" spans="1:48" s="15" customFormat="1" ht="18" customHeight="1">
      <c r="A81" s="88">
        <v>8</v>
      </c>
      <c r="B81" s="80" t="s">
        <v>128</v>
      </c>
      <c r="C81" s="175"/>
      <c r="D81" s="109"/>
      <c r="E81" s="147"/>
      <c r="F81" s="328" t="s">
        <v>495</v>
      </c>
      <c r="G81" s="329">
        <f>SUM(G82:G90)</f>
        <v>373329</v>
      </c>
      <c r="H81" s="330">
        <f t="shared" ref="H81:N81" si="20">SUM(H82:H90)</f>
        <v>27043</v>
      </c>
      <c r="I81" s="329">
        <f t="shared" si="20"/>
        <v>1408045</v>
      </c>
      <c r="J81" s="331">
        <f t="shared" si="20"/>
        <v>583505</v>
      </c>
      <c r="K81" s="293">
        <f t="shared" si="20"/>
        <v>1991550</v>
      </c>
      <c r="L81" s="331">
        <f t="shared" si="20"/>
        <v>14705</v>
      </c>
      <c r="M81" s="293">
        <f t="shared" si="20"/>
        <v>10235</v>
      </c>
      <c r="N81" s="295">
        <f t="shared" si="20"/>
        <v>2016490</v>
      </c>
      <c r="R81" s="24" t="str">
        <f t="shared" ref="R81:Z81" si="21">F81</f>
        <v>－</v>
      </c>
      <c r="S81" s="24">
        <f t="shared" si="21"/>
        <v>373329</v>
      </c>
      <c r="T81" s="24">
        <f t="shared" si="21"/>
        <v>27043</v>
      </c>
      <c r="U81" s="24">
        <f t="shared" si="21"/>
        <v>1408045</v>
      </c>
      <c r="V81" s="24">
        <f t="shared" si="21"/>
        <v>583505</v>
      </c>
      <c r="W81" s="24">
        <f t="shared" si="21"/>
        <v>1991550</v>
      </c>
      <c r="X81" s="24">
        <f t="shared" si="21"/>
        <v>14705</v>
      </c>
      <c r="Y81" s="24">
        <f t="shared" si="21"/>
        <v>10235</v>
      </c>
      <c r="Z81" s="24">
        <f t="shared" si="21"/>
        <v>2016490</v>
      </c>
      <c r="AA81" s="549"/>
      <c r="AB81" s="549"/>
      <c r="AC81" s="549"/>
      <c r="AD81" s="549"/>
      <c r="AE81" s="549"/>
      <c r="AF81" s="549"/>
      <c r="AG81" s="549"/>
      <c r="AH81" s="549"/>
      <c r="AI81" s="549"/>
      <c r="AJ81" s="549"/>
      <c r="AK81" s="549"/>
      <c r="AL81" s="549"/>
      <c r="AM81" s="549"/>
      <c r="AN81" s="549"/>
      <c r="AO81" s="549"/>
      <c r="AP81" s="549"/>
      <c r="AQ81" s="549"/>
      <c r="AR81" s="549"/>
      <c r="AS81" s="549"/>
      <c r="AT81" s="549"/>
      <c r="AU81" s="549"/>
      <c r="AV81" s="549"/>
    </row>
    <row r="82" spans="1:48" s="8" customFormat="1" ht="18" customHeight="1">
      <c r="A82" s="84" t="s">
        <v>129</v>
      </c>
      <c r="B82" s="57" t="s">
        <v>114</v>
      </c>
      <c r="C82" s="175">
        <v>280</v>
      </c>
      <c r="D82" s="109">
        <v>14</v>
      </c>
      <c r="E82" s="147">
        <v>54</v>
      </c>
      <c r="F82" s="131">
        <v>542033</v>
      </c>
      <c r="G82" s="127">
        <v>190486</v>
      </c>
      <c r="H82" s="132">
        <v>10287</v>
      </c>
      <c r="I82" s="127">
        <v>728685</v>
      </c>
      <c r="J82" s="128">
        <v>209277</v>
      </c>
      <c r="K82" s="129">
        <f t="shared" ref="K82:K90" si="22">+I82+J82</f>
        <v>937962</v>
      </c>
      <c r="L82" s="128">
        <v>14705</v>
      </c>
      <c r="M82" s="129">
        <v>4932</v>
      </c>
      <c r="N82" s="243">
        <f>+I82+J82+L82+M82</f>
        <v>957599</v>
      </c>
      <c r="AA82" s="550"/>
      <c r="AB82" s="550"/>
      <c r="AC82" s="550"/>
      <c r="AD82" s="550"/>
      <c r="AE82" s="550"/>
      <c r="AF82" s="550"/>
      <c r="AG82" s="550"/>
      <c r="AH82" s="550"/>
      <c r="AI82" s="550"/>
      <c r="AJ82" s="550"/>
      <c r="AK82" s="550"/>
      <c r="AL82" s="550"/>
      <c r="AM82" s="550"/>
      <c r="AN82" s="550"/>
      <c r="AO82" s="550"/>
      <c r="AP82" s="550"/>
      <c r="AQ82" s="550"/>
      <c r="AR82" s="550"/>
      <c r="AS82" s="550"/>
      <c r="AT82" s="550"/>
      <c r="AU82" s="550"/>
      <c r="AV82" s="550"/>
    </row>
    <row r="83" spans="1:48" s="8" customFormat="1" ht="18" customHeight="1">
      <c r="A83" s="84" t="s">
        <v>130</v>
      </c>
      <c r="B83" s="57" t="s">
        <v>131</v>
      </c>
      <c r="C83" s="175">
        <v>168</v>
      </c>
      <c r="D83" s="109">
        <v>11</v>
      </c>
      <c r="E83" s="147">
        <v>46</v>
      </c>
      <c r="F83" s="131">
        <v>88195</v>
      </c>
      <c r="G83" s="127">
        <v>45832</v>
      </c>
      <c r="H83" s="132">
        <v>3420</v>
      </c>
      <c r="I83" s="127">
        <v>117163</v>
      </c>
      <c r="J83" s="128">
        <v>49223</v>
      </c>
      <c r="K83" s="129">
        <f t="shared" si="22"/>
        <v>166386</v>
      </c>
      <c r="L83" s="128" t="s">
        <v>440</v>
      </c>
      <c r="M83" s="129">
        <v>1515</v>
      </c>
      <c r="N83" s="243">
        <f t="shared" ref="N83:N90" si="23">SUM(I83:M83)-K83</f>
        <v>167901</v>
      </c>
      <c r="AA83" s="550"/>
      <c r="AB83" s="550"/>
      <c r="AC83" s="550"/>
      <c r="AD83" s="550"/>
      <c r="AE83" s="550"/>
      <c r="AF83" s="550"/>
      <c r="AG83" s="550"/>
      <c r="AH83" s="550"/>
      <c r="AI83" s="550"/>
      <c r="AJ83" s="550"/>
      <c r="AK83" s="550"/>
      <c r="AL83" s="550"/>
      <c r="AM83" s="550"/>
      <c r="AN83" s="550"/>
      <c r="AO83" s="550"/>
      <c r="AP83" s="550"/>
      <c r="AQ83" s="550"/>
      <c r="AR83" s="550"/>
      <c r="AS83" s="550"/>
      <c r="AT83" s="550"/>
      <c r="AU83" s="550"/>
      <c r="AV83" s="550"/>
    </row>
    <row r="84" spans="1:48" s="8" customFormat="1" ht="18" customHeight="1">
      <c r="A84" s="84" t="s">
        <v>132</v>
      </c>
      <c r="B84" s="57" t="s">
        <v>133</v>
      </c>
      <c r="C84" s="175">
        <v>239</v>
      </c>
      <c r="D84" s="109">
        <v>11</v>
      </c>
      <c r="E84" s="147">
        <v>46</v>
      </c>
      <c r="F84" s="131">
        <v>39722</v>
      </c>
      <c r="G84" s="127">
        <v>21408</v>
      </c>
      <c r="H84" s="132">
        <v>2273</v>
      </c>
      <c r="I84" s="127">
        <v>67544</v>
      </c>
      <c r="J84" s="128">
        <v>35471</v>
      </c>
      <c r="K84" s="129">
        <f t="shared" si="22"/>
        <v>103015</v>
      </c>
      <c r="L84" s="128" t="s">
        <v>440</v>
      </c>
      <c r="M84" s="129">
        <v>581</v>
      </c>
      <c r="N84" s="243">
        <f t="shared" si="23"/>
        <v>103596</v>
      </c>
      <c r="AA84" s="550"/>
      <c r="AB84" s="550"/>
      <c r="AC84" s="550"/>
      <c r="AD84" s="550"/>
      <c r="AE84" s="550"/>
      <c r="AF84" s="550"/>
      <c r="AG84" s="550"/>
      <c r="AH84" s="550"/>
      <c r="AI84" s="550"/>
      <c r="AJ84" s="550"/>
      <c r="AK84" s="550"/>
      <c r="AL84" s="550"/>
      <c r="AM84" s="550"/>
      <c r="AN84" s="550"/>
      <c r="AO84" s="550"/>
      <c r="AP84" s="550"/>
      <c r="AQ84" s="550"/>
      <c r="AR84" s="550"/>
      <c r="AS84" s="550"/>
      <c r="AT84" s="550"/>
      <c r="AU84" s="550"/>
      <c r="AV84" s="550"/>
    </row>
    <row r="85" spans="1:48" s="8" customFormat="1" ht="18" customHeight="1">
      <c r="A85" s="84" t="s">
        <v>134</v>
      </c>
      <c r="B85" s="57" t="s">
        <v>135</v>
      </c>
      <c r="C85" s="175">
        <v>239</v>
      </c>
      <c r="D85" s="109">
        <v>11</v>
      </c>
      <c r="E85" s="147">
        <v>46</v>
      </c>
      <c r="F85" s="131">
        <v>59078</v>
      </c>
      <c r="G85" s="127">
        <v>19253</v>
      </c>
      <c r="H85" s="132">
        <v>1358</v>
      </c>
      <c r="I85" s="127">
        <v>75484</v>
      </c>
      <c r="J85" s="128">
        <v>43481</v>
      </c>
      <c r="K85" s="129">
        <f t="shared" si="22"/>
        <v>118965</v>
      </c>
      <c r="L85" s="128" t="s">
        <v>440</v>
      </c>
      <c r="M85" s="129">
        <v>839</v>
      </c>
      <c r="N85" s="243">
        <f t="shared" si="23"/>
        <v>119804</v>
      </c>
      <c r="AA85" s="550"/>
      <c r="AB85" s="550"/>
      <c r="AC85" s="550"/>
      <c r="AD85" s="550"/>
      <c r="AE85" s="550"/>
      <c r="AF85" s="550"/>
      <c r="AG85" s="550"/>
      <c r="AH85" s="550"/>
      <c r="AI85" s="550"/>
      <c r="AJ85" s="550"/>
      <c r="AK85" s="550"/>
      <c r="AL85" s="550"/>
      <c r="AM85" s="550"/>
      <c r="AN85" s="550"/>
      <c r="AO85" s="550"/>
      <c r="AP85" s="550"/>
      <c r="AQ85" s="550"/>
      <c r="AR85" s="550"/>
      <c r="AS85" s="550"/>
      <c r="AT85" s="550"/>
      <c r="AU85" s="550"/>
      <c r="AV85" s="550"/>
    </row>
    <row r="86" spans="1:48" s="8" customFormat="1" ht="18" customHeight="1">
      <c r="A86" s="84" t="s">
        <v>136</v>
      </c>
      <c r="B86" s="57" t="s">
        <v>137</v>
      </c>
      <c r="C86" s="175">
        <v>239</v>
      </c>
      <c r="D86" s="109">
        <v>11</v>
      </c>
      <c r="E86" s="147">
        <v>46</v>
      </c>
      <c r="F86" s="131">
        <v>134884</v>
      </c>
      <c r="G86" s="127">
        <v>61508</v>
      </c>
      <c r="H86" s="132">
        <v>5640</v>
      </c>
      <c r="I86" s="127">
        <v>236757</v>
      </c>
      <c r="J86" s="128">
        <v>114891</v>
      </c>
      <c r="K86" s="129">
        <f t="shared" si="22"/>
        <v>351648</v>
      </c>
      <c r="L86" s="128" t="s">
        <v>440</v>
      </c>
      <c r="M86" s="129">
        <v>1516</v>
      </c>
      <c r="N86" s="243">
        <f t="shared" si="23"/>
        <v>353164</v>
      </c>
      <c r="AA86" s="550"/>
      <c r="AB86" s="550"/>
      <c r="AC86" s="550"/>
      <c r="AD86" s="550"/>
      <c r="AE86" s="550"/>
      <c r="AF86" s="550"/>
      <c r="AG86" s="550"/>
      <c r="AH86" s="550"/>
      <c r="AI86" s="550"/>
      <c r="AJ86" s="550"/>
      <c r="AK86" s="550"/>
      <c r="AL86" s="550"/>
      <c r="AM86" s="550"/>
      <c r="AN86" s="550"/>
      <c r="AO86" s="550"/>
      <c r="AP86" s="550"/>
      <c r="AQ86" s="550"/>
      <c r="AR86" s="550"/>
      <c r="AS86" s="550"/>
      <c r="AT86" s="550"/>
      <c r="AU86" s="550"/>
      <c r="AV86" s="550"/>
    </row>
    <row r="87" spans="1:48" s="8" customFormat="1" ht="18" customHeight="1">
      <c r="A87" s="89" t="s">
        <v>138</v>
      </c>
      <c r="B87" s="90" t="s">
        <v>514</v>
      </c>
      <c r="C87" s="176">
        <v>239</v>
      </c>
      <c r="D87" s="177">
        <v>11</v>
      </c>
      <c r="E87" s="178">
        <v>46</v>
      </c>
      <c r="F87" s="310">
        <v>96640</v>
      </c>
      <c r="G87" s="311">
        <v>26497</v>
      </c>
      <c r="H87" s="312">
        <v>2807</v>
      </c>
      <c r="I87" s="311">
        <v>112435</v>
      </c>
      <c r="J87" s="313">
        <v>80722</v>
      </c>
      <c r="K87" s="314">
        <f t="shared" si="22"/>
        <v>193157</v>
      </c>
      <c r="L87" s="313" t="s">
        <v>440</v>
      </c>
      <c r="M87" s="314">
        <v>485</v>
      </c>
      <c r="N87" s="315">
        <f t="shared" si="23"/>
        <v>193642</v>
      </c>
      <c r="AA87" s="550"/>
      <c r="AB87" s="550"/>
      <c r="AC87" s="550"/>
      <c r="AD87" s="550"/>
      <c r="AE87" s="550"/>
      <c r="AF87" s="550"/>
      <c r="AG87" s="550"/>
      <c r="AH87" s="550"/>
      <c r="AI87" s="550"/>
      <c r="AJ87" s="550"/>
      <c r="AK87" s="550"/>
      <c r="AL87" s="550"/>
      <c r="AM87" s="550"/>
      <c r="AN87" s="550"/>
      <c r="AO87" s="550"/>
      <c r="AP87" s="550"/>
      <c r="AQ87" s="550"/>
      <c r="AR87" s="550"/>
      <c r="AS87" s="550"/>
      <c r="AT87" s="550"/>
      <c r="AU87" s="550"/>
      <c r="AV87" s="550"/>
    </row>
    <row r="88" spans="1:48" s="8" customFormat="1" ht="18" customHeight="1">
      <c r="A88" s="84" t="s">
        <v>139</v>
      </c>
      <c r="B88" s="57" t="s">
        <v>140</v>
      </c>
      <c r="C88" s="175">
        <v>216</v>
      </c>
      <c r="D88" s="109">
        <v>11</v>
      </c>
      <c r="E88" s="147">
        <v>46</v>
      </c>
      <c r="F88" s="131">
        <v>34936</v>
      </c>
      <c r="G88" s="127">
        <v>2351</v>
      </c>
      <c r="H88" s="132">
        <v>235</v>
      </c>
      <c r="I88" s="127">
        <v>23874</v>
      </c>
      <c r="J88" s="128">
        <v>8918</v>
      </c>
      <c r="K88" s="129">
        <f t="shared" si="22"/>
        <v>32792</v>
      </c>
      <c r="L88" s="128" t="s">
        <v>440</v>
      </c>
      <c r="M88" s="129">
        <v>305</v>
      </c>
      <c r="N88" s="243">
        <f t="shared" si="23"/>
        <v>33097</v>
      </c>
      <c r="AA88" s="550"/>
      <c r="AB88" s="550"/>
      <c r="AC88" s="550"/>
      <c r="AD88" s="550"/>
      <c r="AE88" s="550"/>
      <c r="AF88" s="550"/>
      <c r="AG88" s="550"/>
      <c r="AH88" s="550"/>
      <c r="AI88" s="550"/>
      <c r="AJ88" s="550"/>
      <c r="AK88" s="550"/>
      <c r="AL88" s="550"/>
      <c r="AM88" s="550"/>
      <c r="AN88" s="550"/>
      <c r="AO88" s="550"/>
      <c r="AP88" s="550"/>
      <c r="AQ88" s="550"/>
      <c r="AR88" s="550"/>
      <c r="AS88" s="550"/>
      <c r="AT88" s="550"/>
      <c r="AU88" s="550"/>
      <c r="AV88" s="550"/>
    </row>
    <row r="89" spans="1:48" s="8" customFormat="1" ht="18" customHeight="1">
      <c r="A89" s="84" t="s">
        <v>423</v>
      </c>
      <c r="B89" s="57" t="s">
        <v>141</v>
      </c>
      <c r="C89" s="175">
        <v>239</v>
      </c>
      <c r="D89" s="109">
        <v>11</v>
      </c>
      <c r="E89" s="147">
        <v>46</v>
      </c>
      <c r="F89" s="128" t="s">
        <v>495</v>
      </c>
      <c r="G89" s="127">
        <v>2976</v>
      </c>
      <c r="H89" s="132">
        <v>495</v>
      </c>
      <c r="I89" s="127">
        <v>20589</v>
      </c>
      <c r="J89" s="128">
        <v>15816</v>
      </c>
      <c r="K89" s="129">
        <f t="shared" si="22"/>
        <v>36405</v>
      </c>
      <c r="L89" s="128" t="s">
        <v>440</v>
      </c>
      <c r="M89" s="129">
        <v>0</v>
      </c>
      <c r="N89" s="243">
        <f t="shared" si="23"/>
        <v>36405</v>
      </c>
      <c r="AA89" s="550"/>
      <c r="AB89" s="550"/>
      <c r="AC89" s="550"/>
      <c r="AD89" s="550"/>
      <c r="AE89" s="550"/>
      <c r="AF89" s="550"/>
      <c r="AG89" s="550"/>
      <c r="AH89" s="550"/>
      <c r="AI89" s="550"/>
      <c r="AJ89" s="550"/>
      <c r="AK89" s="550"/>
      <c r="AL89" s="550"/>
      <c r="AM89" s="550"/>
      <c r="AN89" s="550"/>
      <c r="AO89" s="550"/>
      <c r="AP89" s="550"/>
      <c r="AQ89" s="550"/>
      <c r="AR89" s="550"/>
      <c r="AS89" s="550"/>
      <c r="AT89" s="550"/>
      <c r="AU89" s="550"/>
      <c r="AV89" s="550"/>
    </row>
    <row r="90" spans="1:48" s="8" customFormat="1" ht="18" customHeight="1">
      <c r="A90" s="84" t="s">
        <v>142</v>
      </c>
      <c r="B90" s="57" t="s">
        <v>143</v>
      </c>
      <c r="C90" s="175">
        <v>239</v>
      </c>
      <c r="D90" s="109">
        <v>11</v>
      </c>
      <c r="E90" s="147">
        <v>46</v>
      </c>
      <c r="F90" s="128" t="s">
        <v>495</v>
      </c>
      <c r="G90" s="127">
        <v>3018</v>
      </c>
      <c r="H90" s="132">
        <v>528</v>
      </c>
      <c r="I90" s="127">
        <v>25514</v>
      </c>
      <c r="J90" s="128">
        <v>25706</v>
      </c>
      <c r="K90" s="129">
        <f t="shared" si="22"/>
        <v>51220</v>
      </c>
      <c r="L90" s="128" t="s">
        <v>440</v>
      </c>
      <c r="M90" s="129">
        <v>62</v>
      </c>
      <c r="N90" s="243">
        <f t="shared" si="23"/>
        <v>51282</v>
      </c>
      <c r="AA90" s="550"/>
      <c r="AB90" s="550"/>
      <c r="AC90" s="550"/>
      <c r="AD90" s="550"/>
      <c r="AE90" s="550"/>
      <c r="AF90" s="550"/>
      <c r="AG90" s="550"/>
      <c r="AH90" s="550"/>
      <c r="AI90" s="550"/>
      <c r="AJ90" s="550"/>
      <c r="AK90" s="550"/>
      <c r="AL90" s="550"/>
      <c r="AM90" s="550"/>
      <c r="AN90" s="550"/>
      <c r="AO90" s="550"/>
      <c r="AP90" s="550"/>
      <c r="AQ90" s="550"/>
      <c r="AR90" s="550"/>
      <c r="AS90" s="550"/>
      <c r="AT90" s="550"/>
      <c r="AU90" s="550"/>
      <c r="AV90" s="550"/>
    </row>
    <row r="91" spans="1:48" s="9" customFormat="1" ht="18" customHeight="1">
      <c r="A91" s="91">
        <v>9</v>
      </c>
      <c r="B91" s="92" t="s">
        <v>504</v>
      </c>
      <c r="C91" s="183"/>
      <c r="D91" s="332"/>
      <c r="E91" s="333"/>
      <c r="F91" s="220">
        <v>586644</v>
      </c>
      <c r="G91" s="217">
        <f>SUM(G92:G95)</f>
        <v>76508</v>
      </c>
      <c r="H91" s="221">
        <f>SUM(H92:H95)</f>
        <v>10204</v>
      </c>
      <c r="I91" s="217">
        <f>SUM(I92:I95)</f>
        <v>699093</v>
      </c>
      <c r="J91" s="218">
        <f>SUM(J92:J95)</f>
        <v>392750</v>
      </c>
      <c r="K91" s="219">
        <f>SUM(K92:K95)</f>
        <v>1091843</v>
      </c>
      <c r="L91" s="218" t="s">
        <v>442</v>
      </c>
      <c r="M91" s="219">
        <f>SUM(M92:M95)</f>
        <v>15027</v>
      </c>
      <c r="N91" s="251">
        <f>SUM(N92:N95)</f>
        <v>1106870</v>
      </c>
      <c r="R91" s="35">
        <f t="shared" ref="R91:Z91" si="24">F91</f>
        <v>586644</v>
      </c>
      <c r="S91" s="35">
        <f t="shared" si="24"/>
        <v>76508</v>
      </c>
      <c r="T91" s="35">
        <f t="shared" si="24"/>
        <v>10204</v>
      </c>
      <c r="U91" s="35">
        <f t="shared" si="24"/>
        <v>699093</v>
      </c>
      <c r="V91" s="35">
        <f t="shared" si="24"/>
        <v>392750</v>
      </c>
      <c r="W91" s="35">
        <f t="shared" si="24"/>
        <v>1091843</v>
      </c>
      <c r="X91" s="35" t="str">
        <f t="shared" si="24"/>
        <v>／</v>
      </c>
      <c r="Y91" s="35">
        <f t="shared" si="24"/>
        <v>15027</v>
      </c>
      <c r="Z91" s="35">
        <f t="shared" si="24"/>
        <v>1106870</v>
      </c>
      <c r="AA91" s="551"/>
      <c r="AB91" s="551"/>
      <c r="AC91" s="551"/>
      <c r="AD91" s="551"/>
      <c r="AE91" s="551"/>
      <c r="AF91" s="551"/>
      <c r="AG91" s="551"/>
      <c r="AH91" s="551"/>
      <c r="AI91" s="551"/>
      <c r="AJ91" s="551"/>
      <c r="AK91" s="551"/>
      <c r="AL91" s="551"/>
      <c r="AM91" s="551"/>
      <c r="AN91" s="551"/>
      <c r="AO91" s="551"/>
      <c r="AP91" s="551"/>
      <c r="AQ91" s="551"/>
      <c r="AR91" s="551"/>
      <c r="AS91" s="551"/>
      <c r="AT91" s="551"/>
      <c r="AU91" s="551"/>
      <c r="AV91" s="551"/>
    </row>
    <row r="92" spans="1:48" s="11" customFormat="1" ht="18" customHeight="1">
      <c r="A92" s="93" t="s">
        <v>144</v>
      </c>
      <c r="B92" s="94" t="s">
        <v>505</v>
      </c>
      <c r="C92" s="183">
        <v>246</v>
      </c>
      <c r="D92" s="184">
        <v>10</v>
      </c>
      <c r="E92" s="241">
        <v>42</v>
      </c>
      <c r="F92" s="200" t="s">
        <v>526</v>
      </c>
      <c r="G92" s="198">
        <v>76508</v>
      </c>
      <c r="H92" s="201">
        <v>10204</v>
      </c>
      <c r="I92" s="198">
        <v>232568</v>
      </c>
      <c r="J92" s="199">
        <v>135018</v>
      </c>
      <c r="K92" s="186">
        <f>+I92+J92</f>
        <v>367586</v>
      </c>
      <c r="L92" s="199" t="s">
        <v>442</v>
      </c>
      <c r="M92" s="186">
        <v>9217</v>
      </c>
      <c r="N92" s="252">
        <f>SUM(I92:M92)-K92</f>
        <v>376803</v>
      </c>
      <c r="AA92" s="552"/>
      <c r="AB92" s="552"/>
      <c r="AC92" s="552"/>
      <c r="AD92" s="552"/>
      <c r="AE92" s="552"/>
      <c r="AF92" s="552"/>
      <c r="AG92" s="552"/>
      <c r="AH92" s="552"/>
      <c r="AI92" s="552"/>
      <c r="AJ92" s="552"/>
      <c r="AK92" s="552"/>
      <c r="AL92" s="552"/>
      <c r="AM92" s="552"/>
      <c r="AN92" s="552"/>
      <c r="AO92" s="552"/>
      <c r="AP92" s="552"/>
      <c r="AQ92" s="552"/>
      <c r="AR92" s="552"/>
      <c r="AS92" s="552"/>
      <c r="AT92" s="552"/>
      <c r="AU92" s="552"/>
      <c r="AV92" s="552"/>
    </row>
    <row r="93" spans="1:48" s="10" customFormat="1" ht="18" customHeight="1">
      <c r="A93" s="93" t="s">
        <v>145</v>
      </c>
      <c r="B93" s="94" t="s">
        <v>506</v>
      </c>
      <c r="C93" s="183">
        <v>246</v>
      </c>
      <c r="D93" s="184">
        <v>10</v>
      </c>
      <c r="E93" s="241">
        <v>42</v>
      </c>
      <c r="F93" s="200" t="s">
        <v>527</v>
      </c>
      <c r="G93" s="505" t="s">
        <v>509</v>
      </c>
      <c r="H93" s="506"/>
      <c r="I93" s="198">
        <v>206500</v>
      </c>
      <c r="J93" s="199">
        <v>107542</v>
      </c>
      <c r="K93" s="186">
        <f>+I93+J93</f>
        <v>314042</v>
      </c>
      <c r="L93" s="199" t="s">
        <v>442</v>
      </c>
      <c r="M93" s="186">
        <v>1703</v>
      </c>
      <c r="N93" s="252">
        <f>SUM(I93:M93)-K93</f>
        <v>315745</v>
      </c>
      <c r="AA93" s="553"/>
      <c r="AB93" s="553"/>
      <c r="AC93" s="553"/>
      <c r="AD93" s="553"/>
      <c r="AE93" s="553"/>
      <c r="AF93" s="553"/>
      <c r="AG93" s="553"/>
      <c r="AH93" s="553"/>
      <c r="AI93" s="553"/>
      <c r="AJ93" s="553"/>
      <c r="AK93" s="553"/>
      <c r="AL93" s="553"/>
      <c r="AM93" s="553"/>
      <c r="AN93" s="553"/>
      <c r="AO93" s="553"/>
      <c r="AP93" s="553"/>
      <c r="AQ93" s="553"/>
      <c r="AR93" s="553"/>
      <c r="AS93" s="553"/>
      <c r="AT93" s="553"/>
      <c r="AU93" s="553"/>
      <c r="AV93" s="553"/>
    </row>
    <row r="94" spans="1:48" s="10" customFormat="1" ht="18" customHeight="1">
      <c r="A94" s="93" t="s">
        <v>146</v>
      </c>
      <c r="B94" s="94" t="s">
        <v>507</v>
      </c>
      <c r="C94" s="183">
        <v>246</v>
      </c>
      <c r="D94" s="184">
        <v>10</v>
      </c>
      <c r="E94" s="241">
        <v>42</v>
      </c>
      <c r="F94" s="200" t="s">
        <v>528</v>
      </c>
      <c r="G94" s="505" t="s">
        <v>509</v>
      </c>
      <c r="H94" s="506"/>
      <c r="I94" s="198">
        <v>116042</v>
      </c>
      <c r="J94" s="199">
        <v>58890</v>
      </c>
      <c r="K94" s="186">
        <f>+I94+J94</f>
        <v>174932</v>
      </c>
      <c r="L94" s="199" t="s">
        <v>442</v>
      </c>
      <c r="M94" s="186">
        <v>2013</v>
      </c>
      <c r="N94" s="252">
        <f>SUM(I94:M94)-K94</f>
        <v>176945</v>
      </c>
      <c r="AA94" s="553"/>
      <c r="AB94" s="553"/>
      <c r="AC94" s="553"/>
      <c r="AD94" s="553"/>
      <c r="AE94" s="553"/>
      <c r="AF94" s="553"/>
      <c r="AG94" s="553"/>
      <c r="AH94" s="553"/>
      <c r="AI94" s="553"/>
      <c r="AJ94" s="553"/>
      <c r="AK94" s="553"/>
      <c r="AL94" s="553"/>
      <c r="AM94" s="553"/>
      <c r="AN94" s="553"/>
      <c r="AO94" s="553"/>
      <c r="AP94" s="553"/>
      <c r="AQ94" s="553"/>
      <c r="AR94" s="553"/>
      <c r="AS94" s="553"/>
      <c r="AT94" s="553"/>
      <c r="AU94" s="553"/>
      <c r="AV94" s="553"/>
    </row>
    <row r="95" spans="1:48" s="10" customFormat="1" ht="18" customHeight="1">
      <c r="A95" s="93" t="s">
        <v>147</v>
      </c>
      <c r="B95" s="94" t="s">
        <v>508</v>
      </c>
      <c r="C95" s="211">
        <v>246</v>
      </c>
      <c r="D95" s="212">
        <v>10</v>
      </c>
      <c r="E95" s="185">
        <v>42</v>
      </c>
      <c r="F95" s="200" t="s">
        <v>529</v>
      </c>
      <c r="G95" s="505" t="s">
        <v>509</v>
      </c>
      <c r="H95" s="506"/>
      <c r="I95" s="198">
        <v>143983</v>
      </c>
      <c r="J95" s="199">
        <v>91300</v>
      </c>
      <c r="K95" s="186">
        <f>+I95+J95</f>
        <v>235283</v>
      </c>
      <c r="L95" s="199" t="s">
        <v>442</v>
      </c>
      <c r="M95" s="186">
        <v>2094</v>
      </c>
      <c r="N95" s="252">
        <f>SUM(I95:M95)-K95</f>
        <v>237377</v>
      </c>
      <c r="AA95" s="553"/>
      <c r="AB95" s="553"/>
      <c r="AC95" s="553"/>
      <c r="AD95" s="553"/>
      <c r="AE95" s="553"/>
      <c r="AF95" s="553"/>
      <c r="AG95" s="553"/>
      <c r="AH95" s="553"/>
      <c r="AI95" s="553"/>
      <c r="AJ95" s="553"/>
      <c r="AK95" s="553"/>
      <c r="AL95" s="553"/>
      <c r="AM95" s="553"/>
      <c r="AN95" s="553"/>
      <c r="AO95" s="553"/>
      <c r="AP95" s="553"/>
      <c r="AQ95" s="553"/>
      <c r="AR95" s="553"/>
      <c r="AS95" s="553"/>
      <c r="AT95" s="553"/>
      <c r="AU95" s="553"/>
      <c r="AV95" s="553"/>
    </row>
    <row r="96" spans="1:48" ht="18" customHeight="1">
      <c r="A96" s="81" t="s">
        <v>148</v>
      </c>
      <c r="B96" s="80" t="s">
        <v>149</v>
      </c>
      <c r="C96" s="142"/>
      <c r="D96" s="143"/>
      <c r="E96" s="145"/>
      <c r="F96" s="328">
        <f>SUM(F97:F98)</f>
        <v>164459</v>
      </c>
      <c r="G96" s="329">
        <f t="shared" ref="G96:M96" si="25">SUM(G97:G98)</f>
        <v>17547</v>
      </c>
      <c r="H96" s="329">
        <f t="shared" si="25"/>
        <v>2409</v>
      </c>
      <c r="I96" s="329">
        <f t="shared" si="25"/>
        <v>169737</v>
      </c>
      <c r="J96" s="331">
        <f t="shared" si="25"/>
        <v>83688</v>
      </c>
      <c r="K96" s="293">
        <f t="shared" si="25"/>
        <v>253425</v>
      </c>
      <c r="L96" s="296" t="s">
        <v>440</v>
      </c>
      <c r="M96" s="293">
        <f t="shared" si="25"/>
        <v>2208</v>
      </c>
      <c r="N96" s="295">
        <f>SUM(N97:N98)</f>
        <v>255633</v>
      </c>
      <c r="O96" s="6"/>
      <c r="P96" s="6"/>
      <c r="Q96" s="6"/>
      <c r="R96" s="36">
        <f t="shared" ref="R96:Z96" si="26">F96</f>
        <v>164459</v>
      </c>
      <c r="S96" s="36">
        <f t="shared" si="26"/>
        <v>17547</v>
      </c>
      <c r="T96" s="36">
        <f t="shared" si="26"/>
        <v>2409</v>
      </c>
      <c r="U96" s="36">
        <f t="shared" si="26"/>
        <v>169737</v>
      </c>
      <c r="V96" s="36">
        <f t="shared" si="26"/>
        <v>83688</v>
      </c>
      <c r="W96" s="36">
        <f t="shared" si="26"/>
        <v>253425</v>
      </c>
      <c r="X96" s="36" t="str">
        <f t="shared" si="26"/>
        <v>／</v>
      </c>
      <c r="Y96" s="36">
        <f t="shared" si="26"/>
        <v>2208</v>
      </c>
      <c r="Z96" s="36">
        <f t="shared" si="26"/>
        <v>255633</v>
      </c>
      <c r="AA96" s="554"/>
      <c r="AB96" s="536"/>
      <c r="AC96" s="536"/>
      <c r="AD96" s="536"/>
      <c r="AE96" s="536"/>
      <c r="AF96" s="536"/>
      <c r="AG96" s="536"/>
      <c r="AH96" s="536"/>
      <c r="AI96" s="536"/>
      <c r="AJ96" s="536"/>
      <c r="AK96" s="536"/>
      <c r="AL96" s="536"/>
      <c r="AM96" s="536"/>
      <c r="AN96" s="536"/>
      <c r="AO96" s="536"/>
      <c r="AP96" s="536"/>
      <c r="AQ96" s="536"/>
      <c r="AR96" s="536"/>
      <c r="AS96" s="536"/>
      <c r="AT96" s="536"/>
      <c r="AU96" s="536"/>
      <c r="AV96" s="536"/>
    </row>
    <row r="97" spans="1:48" s="12" customFormat="1" ht="18" customHeight="1">
      <c r="A97" s="87" t="s">
        <v>150</v>
      </c>
      <c r="B97" s="57" t="s">
        <v>151</v>
      </c>
      <c r="C97" s="175">
        <v>264</v>
      </c>
      <c r="D97" s="109">
        <v>26</v>
      </c>
      <c r="E97" s="147">
        <v>49</v>
      </c>
      <c r="F97" s="131">
        <v>139412</v>
      </c>
      <c r="G97" s="127">
        <v>13760</v>
      </c>
      <c r="H97" s="132">
        <v>569</v>
      </c>
      <c r="I97" s="127">
        <v>162098</v>
      </c>
      <c r="J97" s="128">
        <v>11299</v>
      </c>
      <c r="K97" s="129">
        <f>+I97+J97</f>
        <v>173397</v>
      </c>
      <c r="L97" s="128" t="s">
        <v>442</v>
      </c>
      <c r="M97" s="129">
        <v>538</v>
      </c>
      <c r="N97" s="243">
        <f>SUM(I97:M97)-K97</f>
        <v>173935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539"/>
      <c r="AB97" s="541"/>
      <c r="AC97" s="541"/>
      <c r="AD97" s="541"/>
      <c r="AE97" s="541"/>
      <c r="AF97" s="541"/>
      <c r="AG97" s="541"/>
      <c r="AH97" s="541"/>
      <c r="AI97" s="541"/>
      <c r="AJ97" s="541"/>
      <c r="AK97" s="541"/>
      <c r="AL97" s="541"/>
      <c r="AM97" s="541"/>
      <c r="AN97" s="541"/>
      <c r="AO97" s="541"/>
      <c r="AP97" s="541"/>
      <c r="AQ97" s="541"/>
      <c r="AR97" s="541"/>
      <c r="AS97" s="541"/>
      <c r="AT97" s="541"/>
      <c r="AU97" s="541"/>
      <c r="AV97" s="541"/>
    </row>
    <row r="98" spans="1:48" s="3" customFormat="1" ht="18" customHeight="1">
      <c r="A98" s="87" t="s">
        <v>152</v>
      </c>
      <c r="B98" s="57" t="s">
        <v>153</v>
      </c>
      <c r="C98" s="175">
        <v>281</v>
      </c>
      <c r="D98" s="109">
        <v>46</v>
      </c>
      <c r="E98" s="147">
        <v>30</v>
      </c>
      <c r="F98" s="131">
        <v>25047</v>
      </c>
      <c r="G98" s="127">
        <v>3787</v>
      </c>
      <c r="H98" s="132">
        <v>1840</v>
      </c>
      <c r="I98" s="127">
        <v>7639</v>
      </c>
      <c r="J98" s="128">
        <v>72389</v>
      </c>
      <c r="K98" s="129">
        <f>+I98+J98</f>
        <v>80028</v>
      </c>
      <c r="L98" s="128" t="s">
        <v>440</v>
      </c>
      <c r="M98" s="129">
        <v>1670</v>
      </c>
      <c r="N98" s="243">
        <f>SUM(I98:M98)-K98</f>
        <v>81698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544"/>
      <c r="AB98" s="539"/>
      <c r="AC98" s="539"/>
      <c r="AD98" s="539"/>
      <c r="AE98" s="539"/>
      <c r="AF98" s="539"/>
      <c r="AG98" s="539"/>
      <c r="AH98" s="539"/>
      <c r="AI98" s="539"/>
      <c r="AJ98" s="539"/>
      <c r="AK98" s="539"/>
      <c r="AL98" s="539"/>
      <c r="AM98" s="539"/>
      <c r="AN98" s="539"/>
      <c r="AO98" s="539"/>
      <c r="AP98" s="539"/>
      <c r="AQ98" s="539"/>
      <c r="AR98" s="539"/>
      <c r="AS98" s="539"/>
      <c r="AT98" s="539"/>
      <c r="AU98" s="539"/>
      <c r="AV98" s="539"/>
    </row>
    <row r="99" spans="1:48" s="4" customFormat="1" ht="18" customHeight="1">
      <c r="A99" s="81" t="s">
        <v>154</v>
      </c>
      <c r="B99" s="80" t="s">
        <v>155</v>
      </c>
      <c r="C99" s="288">
        <v>241</v>
      </c>
      <c r="D99" s="289">
        <v>11</v>
      </c>
      <c r="E99" s="290">
        <v>52</v>
      </c>
      <c r="F99" s="323">
        <v>109326</v>
      </c>
      <c r="G99" s="256">
        <v>62324</v>
      </c>
      <c r="H99" s="324">
        <v>3684</v>
      </c>
      <c r="I99" s="256">
        <v>158932</v>
      </c>
      <c r="J99" s="296">
        <v>90649</v>
      </c>
      <c r="K99" s="187">
        <f>+I99+J99</f>
        <v>249581</v>
      </c>
      <c r="L99" s="296">
        <v>6279</v>
      </c>
      <c r="M99" s="187">
        <v>4773</v>
      </c>
      <c r="N99" s="257">
        <f>+I99+J99+L99+M99</f>
        <v>260633</v>
      </c>
      <c r="O99" s="14"/>
      <c r="P99" s="14"/>
      <c r="Q99" s="14"/>
      <c r="R99" s="22">
        <f t="shared" ref="R99:Z100" si="27">F99</f>
        <v>109326</v>
      </c>
      <c r="S99" s="22">
        <f t="shared" si="27"/>
        <v>62324</v>
      </c>
      <c r="T99" s="22">
        <f t="shared" si="27"/>
        <v>3684</v>
      </c>
      <c r="U99" s="22">
        <f t="shared" si="27"/>
        <v>158932</v>
      </c>
      <c r="V99" s="22">
        <f t="shared" si="27"/>
        <v>90649</v>
      </c>
      <c r="W99" s="22">
        <f t="shared" si="27"/>
        <v>249581</v>
      </c>
      <c r="X99" s="22">
        <f t="shared" si="27"/>
        <v>6279</v>
      </c>
      <c r="Y99" s="22">
        <f t="shared" si="27"/>
        <v>4773</v>
      </c>
      <c r="Z99" s="22">
        <f t="shared" si="27"/>
        <v>260633</v>
      </c>
      <c r="AA99" s="546"/>
      <c r="AB99" s="544"/>
      <c r="AC99" s="544"/>
      <c r="AD99" s="544"/>
      <c r="AE99" s="544"/>
      <c r="AF99" s="544"/>
      <c r="AG99" s="544"/>
      <c r="AH99" s="544"/>
      <c r="AI99" s="544"/>
      <c r="AJ99" s="544"/>
      <c r="AK99" s="544"/>
      <c r="AL99" s="544"/>
      <c r="AM99" s="544"/>
      <c r="AN99" s="544"/>
      <c r="AO99" s="544"/>
      <c r="AP99" s="544"/>
      <c r="AQ99" s="544"/>
      <c r="AR99" s="544"/>
      <c r="AS99" s="544"/>
      <c r="AT99" s="544"/>
      <c r="AU99" s="544"/>
      <c r="AV99" s="544"/>
    </row>
    <row r="100" spans="1:48" s="14" customFormat="1" ht="18" customHeight="1">
      <c r="A100" s="81">
        <v>12</v>
      </c>
      <c r="B100" s="80" t="s">
        <v>156</v>
      </c>
      <c r="C100" s="148"/>
      <c r="D100" s="149"/>
      <c r="E100" s="150"/>
      <c r="F100" s="328" t="s">
        <v>495</v>
      </c>
      <c r="G100" s="329">
        <f>SUM(G101:G107)</f>
        <v>47060</v>
      </c>
      <c r="H100" s="330">
        <f t="shared" ref="H100:M100" si="28">SUM(H101:H107)</f>
        <v>3605</v>
      </c>
      <c r="I100" s="329">
        <f t="shared" si="28"/>
        <v>275742</v>
      </c>
      <c r="J100" s="331">
        <f t="shared" si="28"/>
        <v>153712</v>
      </c>
      <c r="K100" s="293">
        <f t="shared" si="28"/>
        <v>429454</v>
      </c>
      <c r="L100" s="331" t="s">
        <v>440</v>
      </c>
      <c r="M100" s="293">
        <f t="shared" si="28"/>
        <v>8245</v>
      </c>
      <c r="N100" s="295">
        <f>SUM(N101:N107)</f>
        <v>437699</v>
      </c>
      <c r="O100" s="13"/>
      <c r="P100" s="13"/>
      <c r="Q100" s="13"/>
      <c r="R100" s="26" t="str">
        <f t="shared" si="27"/>
        <v>－</v>
      </c>
      <c r="S100" s="26">
        <f t="shared" si="27"/>
        <v>47060</v>
      </c>
      <c r="T100" s="26">
        <f t="shared" si="27"/>
        <v>3605</v>
      </c>
      <c r="U100" s="26">
        <f t="shared" si="27"/>
        <v>275742</v>
      </c>
      <c r="V100" s="26">
        <f t="shared" si="27"/>
        <v>153712</v>
      </c>
      <c r="W100" s="26">
        <f t="shared" si="27"/>
        <v>429454</v>
      </c>
      <c r="X100" s="26" t="str">
        <f t="shared" si="27"/>
        <v>／</v>
      </c>
      <c r="Y100" s="26">
        <f t="shared" si="27"/>
        <v>8245</v>
      </c>
      <c r="Z100" s="26">
        <f t="shared" si="27"/>
        <v>437699</v>
      </c>
      <c r="AA100" s="555"/>
      <c r="AB100" s="546"/>
      <c r="AC100" s="546"/>
      <c r="AD100" s="546"/>
      <c r="AE100" s="546"/>
      <c r="AF100" s="546"/>
      <c r="AG100" s="546"/>
      <c r="AH100" s="546"/>
      <c r="AI100" s="546"/>
      <c r="AJ100" s="546"/>
      <c r="AK100" s="546"/>
      <c r="AL100" s="546"/>
      <c r="AM100" s="546"/>
      <c r="AN100" s="546"/>
      <c r="AO100" s="546"/>
      <c r="AP100" s="546"/>
      <c r="AQ100" s="546"/>
      <c r="AR100" s="546"/>
      <c r="AS100" s="546"/>
      <c r="AT100" s="546"/>
      <c r="AU100" s="546"/>
      <c r="AV100" s="546"/>
    </row>
    <row r="101" spans="1:48" s="13" customFormat="1" ht="18" customHeight="1">
      <c r="A101" s="84" t="s">
        <v>157</v>
      </c>
      <c r="B101" s="85" t="s">
        <v>114</v>
      </c>
      <c r="C101" s="148">
        <v>197</v>
      </c>
      <c r="D101" s="149">
        <v>86</v>
      </c>
      <c r="E101" s="166">
        <v>46</v>
      </c>
      <c r="F101" s="131">
        <v>77255</v>
      </c>
      <c r="G101" s="127">
        <v>19623</v>
      </c>
      <c r="H101" s="132">
        <v>1258</v>
      </c>
      <c r="I101" s="127">
        <v>156776</v>
      </c>
      <c r="J101" s="128">
        <v>69406</v>
      </c>
      <c r="K101" s="129">
        <f>+I101+J101</f>
        <v>226182</v>
      </c>
      <c r="L101" s="128" t="s">
        <v>440</v>
      </c>
      <c r="M101" s="129">
        <v>1170</v>
      </c>
      <c r="N101" s="243">
        <f t="shared" ref="N101:N107" si="29">SUM(I101:M101)-K101</f>
        <v>227352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545"/>
      <c r="AB101" s="555"/>
      <c r="AC101" s="555"/>
      <c r="AD101" s="555"/>
      <c r="AE101" s="555"/>
      <c r="AF101" s="555"/>
      <c r="AG101" s="555"/>
      <c r="AH101" s="555"/>
      <c r="AI101" s="555"/>
      <c r="AJ101" s="555"/>
      <c r="AK101" s="555"/>
      <c r="AL101" s="555"/>
      <c r="AM101" s="555"/>
      <c r="AN101" s="555"/>
      <c r="AO101" s="555"/>
      <c r="AP101" s="555"/>
      <c r="AQ101" s="555"/>
      <c r="AR101" s="555"/>
      <c r="AS101" s="555"/>
      <c r="AT101" s="555"/>
      <c r="AU101" s="555"/>
      <c r="AV101" s="555"/>
    </row>
    <row r="102" spans="1:48" s="7" customFormat="1" ht="18" customHeight="1">
      <c r="A102" s="84" t="s">
        <v>158</v>
      </c>
      <c r="B102" s="85" t="s">
        <v>159</v>
      </c>
      <c r="C102" s="148">
        <v>197</v>
      </c>
      <c r="D102" s="149">
        <v>85</v>
      </c>
      <c r="E102" s="166">
        <v>46</v>
      </c>
      <c r="F102" s="131">
        <v>37502</v>
      </c>
      <c r="G102" s="127">
        <v>7788</v>
      </c>
      <c r="H102" s="132">
        <v>589</v>
      </c>
      <c r="I102" s="127">
        <v>36863</v>
      </c>
      <c r="J102" s="128">
        <v>22956</v>
      </c>
      <c r="K102" s="129">
        <f t="shared" ref="K102:K107" si="30">+I102+J102</f>
        <v>59819</v>
      </c>
      <c r="L102" s="128" t="s">
        <v>440</v>
      </c>
      <c r="M102" s="129">
        <v>2340</v>
      </c>
      <c r="N102" s="243">
        <f t="shared" si="29"/>
        <v>62159</v>
      </c>
      <c r="AA102" s="545"/>
      <c r="AB102" s="545"/>
      <c r="AC102" s="545"/>
      <c r="AD102" s="545"/>
      <c r="AE102" s="545"/>
      <c r="AF102" s="545"/>
      <c r="AG102" s="545"/>
      <c r="AH102" s="545"/>
      <c r="AI102" s="545"/>
      <c r="AJ102" s="545"/>
      <c r="AK102" s="545"/>
      <c r="AL102" s="545"/>
      <c r="AM102" s="545"/>
      <c r="AN102" s="545"/>
      <c r="AO102" s="545"/>
      <c r="AP102" s="545"/>
      <c r="AQ102" s="545"/>
      <c r="AR102" s="545"/>
      <c r="AS102" s="545"/>
      <c r="AT102" s="545"/>
      <c r="AU102" s="545"/>
      <c r="AV102" s="545"/>
    </row>
    <row r="103" spans="1:48" s="7" customFormat="1" ht="18" customHeight="1">
      <c r="A103" s="84" t="s">
        <v>160</v>
      </c>
      <c r="B103" s="85" t="s">
        <v>161</v>
      </c>
      <c r="C103" s="148">
        <v>197</v>
      </c>
      <c r="D103" s="149">
        <v>85</v>
      </c>
      <c r="E103" s="166">
        <v>46</v>
      </c>
      <c r="F103" s="131">
        <v>20037</v>
      </c>
      <c r="G103" s="127">
        <v>5267</v>
      </c>
      <c r="H103" s="132">
        <v>394</v>
      </c>
      <c r="I103" s="127">
        <v>23555</v>
      </c>
      <c r="J103" s="128">
        <v>20462</v>
      </c>
      <c r="K103" s="129">
        <f t="shared" si="30"/>
        <v>44017</v>
      </c>
      <c r="L103" s="128" t="s">
        <v>440</v>
      </c>
      <c r="M103" s="129">
        <v>907</v>
      </c>
      <c r="N103" s="243">
        <f t="shared" si="29"/>
        <v>44924</v>
      </c>
      <c r="AA103" s="545"/>
      <c r="AB103" s="545"/>
      <c r="AC103" s="545"/>
      <c r="AD103" s="545"/>
      <c r="AE103" s="545"/>
      <c r="AF103" s="545"/>
      <c r="AG103" s="545"/>
      <c r="AH103" s="545"/>
      <c r="AI103" s="545"/>
      <c r="AJ103" s="545"/>
      <c r="AK103" s="545"/>
      <c r="AL103" s="545"/>
      <c r="AM103" s="545"/>
      <c r="AN103" s="545"/>
      <c r="AO103" s="545"/>
      <c r="AP103" s="545"/>
      <c r="AQ103" s="545"/>
      <c r="AR103" s="545"/>
      <c r="AS103" s="545"/>
      <c r="AT103" s="545"/>
      <c r="AU103" s="545"/>
      <c r="AV103" s="545"/>
    </row>
    <row r="104" spans="1:48" s="7" customFormat="1" ht="18" customHeight="1">
      <c r="A104" s="86" t="s">
        <v>162</v>
      </c>
      <c r="B104" s="67" t="s">
        <v>163</v>
      </c>
      <c r="C104" s="242">
        <v>136</v>
      </c>
      <c r="D104" s="334">
        <v>149</v>
      </c>
      <c r="E104" s="147">
        <v>46</v>
      </c>
      <c r="F104" s="140">
        <v>47348</v>
      </c>
      <c r="G104" s="335">
        <v>14382</v>
      </c>
      <c r="H104" s="336">
        <v>1364</v>
      </c>
      <c r="I104" s="137">
        <v>58445</v>
      </c>
      <c r="J104" s="138">
        <v>40813</v>
      </c>
      <c r="K104" s="139">
        <f t="shared" si="30"/>
        <v>99258</v>
      </c>
      <c r="L104" s="138" t="s">
        <v>440</v>
      </c>
      <c r="M104" s="139">
        <v>3828</v>
      </c>
      <c r="N104" s="274">
        <f t="shared" si="29"/>
        <v>103086</v>
      </c>
      <c r="AA104" s="545"/>
      <c r="AB104" s="545"/>
      <c r="AC104" s="545"/>
      <c r="AD104" s="545"/>
      <c r="AE104" s="545"/>
      <c r="AF104" s="545"/>
      <c r="AG104" s="545"/>
      <c r="AH104" s="545"/>
      <c r="AI104" s="545"/>
      <c r="AJ104" s="545"/>
      <c r="AK104" s="545"/>
      <c r="AL104" s="545"/>
      <c r="AM104" s="545"/>
      <c r="AN104" s="545"/>
      <c r="AO104" s="545"/>
      <c r="AP104" s="545"/>
      <c r="AQ104" s="545"/>
      <c r="AR104" s="545"/>
      <c r="AS104" s="545"/>
      <c r="AT104" s="545"/>
      <c r="AU104" s="545"/>
      <c r="AV104" s="545"/>
    </row>
    <row r="105" spans="1:48" s="7" customFormat="1" ht="18" customHeight="1">
      <c r="A105" s="84" t="s">
        <v>164</v>
      </c>
      <c r="B105" s="85" t="s">
        <v>165</v>
      </c>
      <c r="C105" s="148">
        <v>210</v>
      </c>
      <c r="D105" s="149">
        <v>0</v>
      </c>
      <c r="E105" s="166">
        <v>135</v>
      </c>
      <c r="F105" s="131" t="s">
        <v>495</v>
      </c>
      <c r="G105" s="507" t="s">
        <v>473</v>
      </c>
      <c r="H105" s="508"/>
      <c r="I105" s="127">
        <v>48</v>
      </c>
      <c r="J105" s="128">
        <v>1</v>
      </c>
      <c r="K105" s="129">
        <f t="shared" si="30"/>
        <v>49</v>
      </c>
      <c r="L105" s="128" t="s">
        <v>440</v>
      </c>
      <c r="M105" s="129">
        <v>0</v>
      </c>
      <c r="N105" s="243">
        <f t="shared" si="29"/>
        <v>49</v>
      </c>
      <c r="AA105" s="545"/>
      <c r="AB105" s="545"/>
      <c r="AC105" s="545"/>
      <c r="AD105" s="545"/>
      <c r="AE105" s="545"/>
      <c r="AF105" s="545"/>
      <c r="AG105" s="545"/>
      <c r="AH105" s="545"/>
      <c r="AI105" s="545"/>
      <c r="AJ105" s="545"/>
      <c r="AK105" s="545"/>
      <c r="AL105" s="545"/>
      <c r="AM105" s="545"/>
      <c r="AN105" s="545"/>
      <c r="AO105" s="545"/>
      <c r="AP105" s="545"/>
      <c r="AQ105" s="545"/>
      <c r="AR105" s="545"/>
      <c r="AS105" s="545"/>
      <c r="AT105" s="545"/>
      <c r="AU105" s="545"/>
      <c r="AV105" s="545"/>
    </row>
    <row r="106" spans="1:48" s="7" customFormat="1" ht="18" customHeight="1">
      <c r="A106" s="84" t="s">
        <v>166</v>
      </c>
      <c r="B106" s="85" t="s">
        <v>167</v>
      </c>
      <c r="C106" s="148">
        <v>209</v>
      </c>
      <c r="D106" s="149">
        <v>0</v>
      </c>
      <c r="E106" s="166">
        <v>136</v>
      </c>
      <c r="F106" s="131" t="s">
        <v>495</v>
      </c>
      <c r="G106" s="507" t="s">
        <v>473</v>
      </c>
      <c r="H106" s="508"/>
      <c r="I106" s="127">
        <v>16</v>
      </c>
      <c r="J106" s="128">
        <v>10</v>
      </c>
      <c r="K106" s="129">
        <f t="shared" si="30"/>
        <v>26</v>
      </c>
      <c r="L106" s="128" t="s">
        <v>440</v>
      </c>
      <c r="M106" s="129">
        <v>0</v>
      </c>
      <c r="N106" s="243">
        <f t="shared" si="29"/>
        <v>26</v>
      </c>
      <c r="AA106" s="545"/>
      <c r="AB106" s="545"/>
      <c r="AC106" s="545"/>
      <c r="AD106" s="545"/>
      <c r="AE106" s="545"/>
      <c r="AF106" s="545"/>
      <c r="AG106" s="545"/>
      <c r="AH106" s="545"/>
      <c r="AI106" s="545"/>
      <c r="AJ106" s="545"/>
      <c r="AK106" s="545"/>
      <c r="AL106" s="545"/>
      <c r="AM106" s="545"/>
      <c r="AN106" s="545"/>
      <c r="AO106" s="545"/>
      <c r="AP106" s="545"/>
      <c r="AQ106" s="545"/>
      <c r="AR106" s="545"/>
      <c r="AS106" s="545"/>
      <c r="AT106" s="545"/>
      <c r="AU106" s="545"/>
      <c r="AV106" s="545"/>
    </row>
    <row r="107" spans="1:48" s="7" customFormat="1" ht="18" customHeight="1">
      <c r="A107" s="84" t="s">
        <v>168</v>
      </c>
      <c r="B107" s="85" t="s">
        <v>169</v>
      </c>
      <c r="C107" s="325">
        <v>210</v>
      </c>
      <c r="D107" s="326">
        <v>0</v>
      </c>
      <c r="E107" s="327">
        <v>135</v>
      </c>
      <c r="F107" s="131" t="s">
        <v>495</v>
      </c>
      <c r="G107" s="507" t="s">
        <v>474</v>
      </c>
      <c r="H107" s="508"/>
      <c r="I107" s="127">
        <v>39</v>
      </c>
      <c r="J107" s="128">
        <v>64</v>
      </c>
      <c r="K107" s="129">
        <f t="shared" si="30"/>
        <v>103</v>
      </c>
      <c r="L107" s="128" t="s">
        <v>440</v>
      </c>
      <c r="M107" s="129">
        <v>0</v>
      </c>
      <c r="N107" s="243">
        <f t="shared" si="29"/>
        <v>103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536"/>
      <c r="AB107" s="545"/>
      <c r="AC107" s="545"/>
      <c r="AD107" s="545"/>
      <c r="AE107" s="545"/>
      <c r="AF107" s="545"/>
      <c r="AG107" s="545"/>
      <c r="AH107" s="545"/>
      <c r="AI107" s="545"/>
      <c r="AJ107" s="545"/>
      <c r="AK107" s="545"/>
      <c r="AL107" s="545"/>
      <c r="AM107" s="545"/>
      <c r="AN107" s="545"/>
      <c r="AO107" s="545"/>
      <c r="AP107" s="545"/>
      <c r="AQ107" s="545"/>
      <c r="AR107" s="545"/>
      <c r="AS107" s="545"/>
      <c r="AT107" s="545"/>
      <c r="AU107" s="545"/>
      <c r="AV107" s="545"/>
    </row>
    <row r="108" spans="1:48" s="3" customFormat="1" ht="18" customHeight="1">
      <c r="A108" s="81" t="s">
        <v>170</v>
      </c>
      <c r="B108" s="80" t="s">
        <v>475</v>
      </c>
      <c r="C108" s="188"/>
      <c r="D108" s="189"/>
      <c r="E108" s="166"/>
      <c r="F108" s="151">
        <f>SUM(F109:F113)</f>
        <v>149737</v>
      </c>
      <c r="G108" s="202" t="s">
        <v>439</v>
      </c>
      <c r="H108" s="152" t="s">
        <v>439</v>
      </c>
      <c r="I108" s="202">
        <f t="shared" ref="I108:N108" si="31">SUM(I109:I113)</f>
        <v>298319</v>
      </c>
      <c r="J108" s="203">
        <f t="shared" si="31"/>
        <v>231182</v>
      </c>
      <c r="K108" s="204">
        <f t="shared" si="31"/>
        <v>529501</v>
      </c>
      <c r="L108" s="204">
        <f t="shared" si="31"/>
        <v>19787</v>
      </c>
      <c r="M108" s="204">
        <f t="shared" si="31"/>
        <v>22725</v>
      </c>
      <c r="N108" s="247">
        <f t="shared" si="31"/>
        <v>572013</v>
      </c>
      <c r="O108" s="30"/>
      <c r="P108" s="30"/>
      <c r="Q108" s="30"/>
      <c r="R108" s="26">
        <f t="shared" ref="R108:Z108" si="32">F108</f>
        <v>149737</v>
      </c>
      <c r="S108" s="26" t="str">
        <f t="shared" si="32"/>
        <v>－</v>
      </c>
      <c r="T108" s="26" t="str">
        <f t="shared" si="32"/>
        <v>－</v>
      </c>
      <c r="U108" s="26">
        <f t="shared" si="32"/>
        <v>298319</v>
      </c>
      <c r="V108" s="26">
        <f t="shared" si="32"/>
        <v>231182</v>
      </c>
      <c r="W108" s="26">
        <f t="shared" si="32"/>
        <v>529501</v>
      </c>
      <c r="X108" s="26">
        <f t="shared" si="32"/>
        <v>19787</v>
      </c>
      <c r="Y108" s="26">
        <f t="shared" si="32"/>
        <v>22725</v>
      </c>
      <c r="Z108" s="26">
        <f t="shared" si="32"/>
        <v>572013</v>
      </c>
      <c r="AA108" s="556"/>
      <c r="AB108" s="539"/>
      <c r="AC108" s="539"/>
      <c r="AD108" s="539"/>
      <c r="AE108" s="539"/>
      <c r="AF108" s="539"/>
      <c r="AG108" s="539"/>
      <c r="AH108" s="539"/>
      <c r="AI108" s="539"/>
      <c r="AJ108" s="539"/>
      <c r="AK108" s="539"/>
      <c r="AL108" s="539"/>
      <c r="AM108" s="539"/>
      <c r="AN108" s="539"/>
      <c r="AO108" s="539"/>
      <c r="AP108" s="539"/>
      <c r="AQ108" s="539"/>
      <c r="AR108" s="539"/>
      <c r="AS108" s="539"/>
      <c r="AT108" s="539"/>
      <c r="AU108" s="539"/>
      <c r="AV108" s="539"/>
    </row>
    <row r="109" spans="1:48" s="37" customFormat="1" ht="18" customHeight="1">
      <c r="A109" s="84" t="s">
        <v>171</v>
      </c>
      <c r="B109" s="85" t="s">
        <v>476</v>
      </c>
      <c r="C109" s="188">
        <v>237</v>
      </c>
      <c r="D109" s="337">
        <v>24</v>
      </c>
      <c r="E109" s="338">
        <v>54</v>
      </c>
      <c r="F109" s="131">
        <v>76119</v>
      </c>
      <c r="G109" s="127">
        <v>125859</v>
      </c>
      <c r="H109" s="132">
        <v>8137</v>
      </c>
      <c r="I109" s="127">
        <v>147628</v>
      </c>
      <c r="J109" s="128">
        <v>98320</v>
      </c>
      <c r="K109" s="129">
        <f>+I109+J109</f>
        <v>245948</v>
      </c>
      <c r="L109" s="128">
        <v>19787</v>
      </c>
      <c r="M109" s="129">
        <v>14559</v>
      </c>
      <c r="N109" s="339">
        <f>+I109+J109+L109+M109</f>
        <v>280294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57"/>
      <c r="AB109" s="558"/>
      <c r="AC109" s="558"/>
      <c r="AD109" s="558"/>
      <c r="AE109" s="558"/>
      <c r="AF109" s="558"/>
      <c r="AG109" s="558"/>
      <c r="AH109" s="558"/>
      <c r="AI109" s="558"/>
      <c r="AJ109" s="558"/>
      <c r="AK109" s="558"/>
      <c r="AL109" s="558"/>
      <c r="AM109" s="558"/>
      <c r="AN109" s="558"/>
      <c r="AO109" s="558"/>
      <c r="AP109" s="558"/>
      <c r="AQ109" s="558"/>
      <c r="AR109" s="558"/>
      <c r="AS109" s="558"/>
      <c r="AT109" s="558"/>
      <c r="AU109" s="558"/>
      <c r="AV109" s="558"/>
    </row>
    <row r="110" spans="1:48" s="5" customFormat="1" ht="18" customHeight="1">
      <c r="A110" s="84" t="s">
        <v>172</v>
      </c>
      <c r="B110" s="85" t="s">
        <v>477</v>
      </c>
      <c r="C110" s="188">
        <v>234</v>
      </c>
      <c r="D110" s="337">
        <v>24</v>
      </c>
      <c r="E110" s="338">
        <v>54</v>
      </c>
      <c r="F110" s="131">
        <v>32034</v>
      </c>
      <c r="G110" s="127" t="s">
        <v>439</v>
      </c>
      <c r="H110" s="132" t="s">
        <v>439</v>
      </c>
      <c r="I110" s="127">
        <v>72118</v>
      </c>
      <c r="J110" s="128">
        <v>51899</v>
      </c>
      <c r="K110" s="129">
        <f>+I110+J110</f>
        <v>124017</v>
      </c>
      <c r="L110" s="128" t="s">
        <v>442</v>
      </c>
      <c r="M110" s="129">
        <v>3914</v>
      </c>
      <c r="N110" s="339">
        <f>SUM(I110:M110)-K110</f>
        <v>127931</v>
      </c>
      <c r="AA110" s="557"/>
      <c r="AB110" s="557"/>
      <c r="AC110" s="557"/>
      <c r="AD110" s="557"/>
      <c r="AE110" s="557"/>
      <c r="AF110" s="557"/>
      <c r="AG110" s="557"/>
      <c r="AH110" s="557"/>
      <c r="AI110" s="557"/>
      <c r="AJ110" s="557"/>
      <c r="AK110" s="557"/>
      <c r="AL110" s="557"/>
      <c r="AM110" s="557"/>
      <c r="AN110" s="557"/>
      <c r="AO110" s="557"/>
      <c r="AP110" s="557"/>
      <c r="AQ110" s="557"/>
      <c r="AR110" s="557"/>
      <c r="AS110" s="557"/>
      <c r="AT110" s="557"/>
      <c r="AU110" s="557"/>
      <c r="AV110" s="557"/>
    </row>
    <row r="111" spans="1:48" s="5" customFormat="1" ht="18" customHeight="1">
      <c r="A111" s="84" t="s">
        <v>173</v>
      </c>
      <c r="B111" s="85" t="s">
        <v>478</v>
      </c>
      <c r="C111" s="188">
        <v>233</v>
      </c>
      <c r="D111" s="337">
        <v>23</v>
      </c>
      <c r="E111" s="338">
        <v>54</v>
      </c>
      <c r="F111" s="131">
        <v>19802</v>
      </c>
      <c r="G111" s="127" t="s">
        <v>439</v>
      </c>
      <c r="H111" s="132" t="s">
        <v>439</v>
      </c>
      <c r="I111" s="127">
        <v>39918</v>
      </c>
      <c r="J111" s="128">
        <v>42350</v>
      </c>
      <c r="K111" s="129">
        <f>+I111+J111</f>
        <v>82268</v>
      </c>
      <c r="L111" s="128" t="s">
        <v>442</v>
      </c>
      <c r="M111" s="129">
        <v>2623</v>
      </c>
      <c r="N111" s="339">
        <f>SUM(I111:M111)-K111</f>
        <v>84891</v>
      </c>
      <c r="AA111" s="557"/>
      <c r="AB111" s="557"/>
      <c r="AC111" s="557"/>
      <c r="AD111" s="557"/>
      <c r="AE111" s="557"/>
      <c r="AF111" s="557"/>
      <c r="AG111" s="557"/>
      <c r="AH111" s="557"/>
      <c r="AI111" s="557"/>
      <c r="AJ111" s="557"/>
      <c r="AK111" s="557"/>
      <c r="AL111" s="557"/>
      <c r="AM111" s="557"/>
      <c r="AN111" s="557"/>
      <c r="AO111" s="557"/>
      <c r="AP111" s="557"/>
      <c r="AQ111" s="557"/>
      <c r="AR111" s="557"/>
      <c r="AS111" s="557"/>
      <c r="AT111" s="557"/>
      <c r="AU111" s="557"/>
      <c r="AV111" s="557"/>
    </row>
    <row r="112" spans="1:48" s="5" customFormat="1" ht="18" customHeight="1">
      <c r="A112" s="84" t="s">
        <v>174</v>
      </c>
      <c r="B112" s="85" t="s">
        <v>479</v>
      </c>
      <c r="C112" s="188">
        <v>234</v>
      </c>
      <c r="D112" s="337">
        <v>24</v>
      </c>
      <c r="E112" s="338">
        <v>54</v>
      </c>
      <c r="F112" s="131">
        <v>18269</v>
      </c>
      <c r="G112" s="127" t="s">
        <v>439</v>
      </c>
      <c r="H112" s="132" t="s">
        <v>439</v>
      </c>
      <c r="I112" s="127">
        <v>34300</v>
      </c>
      <c r="J112" s="128">
        <v>37640</v>
      </c>
      <c r="K112" s="129">
        <f>+I112+J112</f>
        <v>71940</v>
      </c>
      <c r="L112" s="128" t="s">
        <v>442</v>
      </c>
      <c r="M112" s="129">
        <v>1628</v>
      </c>
      <c r="N112" s="339">
        <f>SUM(I112:M112)-K112</f>
        <v>73568</v>
      </c>
      <c r="AA112" s="557"/>
      <c r="AB112" s="557"/>
      <c r="AC112" s="557"/>
      <c r="AD112" s="557"/>
      <c r="AE112" s="557"/>
      <c r="AF112" s="557"/>
      <c r="AG112" s="557"/>
      <c r="AH112" s="557"/>
      <c r="AI112" s="557"/>
      <c r="AJ112" s="557"/>
      <c r="AK112" s="557"/>
      <c r="AL112" s="557"/>
      <c r="AM112" s="557"/>
      <c r="AN112" s="557"/>
      <c r="AO112" s="557"/>
      <c r="AP112" s="557"/>
      <c r="AQ112" s="557"/>
      <c r="AR112" s="557"/>
      <c r="AS112" s="557"/>
      <c r="AT112" s="557"/>
      <c r="AU112" s="557"/>
      <c r="AV112" s="557"/>
    </row>
    <row r="113" spans="1:48" s="5" customFormat="1" ht="18" customHeight="1">
      <c r="A113" s="87" t="s">
        <v>451</v>
      </c>
      <c r="B113" s="85" t="s">
        <v>418</v>
      </c>
      <c r="C113" s="340">
        <v>308</v>
      </c>
      <c r="D113" s="341">
        <v>0</v>
      </c>
      <c r="E113" s="342">
        <v>0</v>
      </c>
      <c r="F113" s="131">
        <v>3513</v>
      </c>
      <c r="G113" s="127" t="s">
        <v>439</v>
      </c>
      <c r="H113" s="132" t="s">
        <v>439</v>
      </c>
      <c r="I113" s="127">
        <v>4355</v>
      </c>
      <c r="J113" s="128">
        <v>973</v>
      </c>
      <c r="K113" s="129">
        <f>+I113+J113</f>
        <v>5328</v>
      </c>
      <c r="L113" s="128" t="s">
        <v>442</v>
      </c>
      <c r="M113" s="129">
        <v>1</v>
      </c>
      <c r="N113" s="339">
        <f>SUM(I113:M113)-K113</f>
        <v>5329</v>
      </c>
      <c r="AA113" s="544"/>
      <c r="AB113" s="557"/>
      <c r="AC113" s="557"/>
      <c r="AD113" s="557"/>
      <c r="AE113" s="557"/>
      <c r="AF113" s="557"/>
      <c r="AG113" s="557"/>
      <c r="AH113" s="557"/>
      <c r="AI113" s="557"/>
      <c r="AJ113" s="557"/>
      <c r="AK113" s="557"/>
      <c r="AL113" s="557"/>
      <c r="AM113" s="557"/>
      <c r="AN113" s="557"/>
      <c r="AO113" s="557"/>
      <c r="AP113" s="557"/>
      <c r="AQ113" s="557"/>
      <c r="AR113" s="557"/>
      <c r="AS113" s="557"/>
      <c r="AT113" s="557"/>
      <c r="AU113" s="557"/>
      <c r="AV113" s="557"/>
    </row>
    <row r="114" spans="1:48" s="4" customFormat="1" ht="18" customHeight="1">
      <c r="A114" s="81">
        <v>14</v>
      </c>
      <c r="B114" s="80" t="s">
        <v>175</v>
      </c>
      <c r="C114" s="188"/>
      <c r="D114" s="189"/>
      <c r="E114" s="166"/>
      <c r="F114" s="328">
        <f>SUM(F115:F117)</f>
        <v>298088</v>
      </c>
      <c r="G114" s="329">
        <f t="shared" ref="G114:N114" si="33">SUM(G115:G117)</f>
        <v>61546</v>
      </c>
      <c r="H114" s="330">
        <f t="shared" si="33"/>
        <v>4788</v>
      </c>
      <c r="I114" s="329">
        <f t="shared" si="33"/>
        <v>338698</v>
      </c>
      <c r="J114" s="331">
        <f t="shared" si="33"/>
        <v>173816</v>
      </c>
      <c r="K114" s="293">
        <f>SUM(K115:K117)</f>
        <v>512514</v>
      </c>
      <c r="L114" s="331" t="s">
        <v>440</v>
      </c>
      <c r="M114" s="293">
        <f t="shared" si="33"/>
        <v>9100</v>
      </c>
      <c r="N114" s="295">
        <f t="shared" si="33"/>
        <v>521614</v>
      </c>
      <c r="R114" s="22">
        <f t="shared" ref="R114:Z114" si="34">F114</f>
        <v>298088</v>
      </c>
      <c r="S114" s="22">
        <f t="shared" si="34"/>
        <v>61546</v>
      </c>
      <c r="T114" s="22">
        <f t="shared" si="34"/>
        <v>4788</v>
      </c>
      <c r="U114" s="22">
        <f t="shared" si="34"/>
        <v>338698</v>
      </c>
      <c r="V114" s="22">
        <f t="shared" si="34"/>
        <v>173816</v>
      </c>
      <c r="W114" s="22">
        <f t="shared" si="34"/>
        <v>512514</v>
      </c>
      <c r="X114" s="22" t="str">
        <f t="shared" si="34"/>
        <v>／</v>
      </c>
      <c r="Y114" s="22">
        <f t="shared" si="34"/>
        <v>9100</v>
      </c>
      <c r="Z114" s="22">
        <f t="shared" si="34"/>
        <v>521614</v>
      </c>
      <c r="AA114" s="557"/>
      <c r="AB114" s="544"/>
      <c r="AC114" s="544"/>
      <c r="AD114" s="544"/>
      <c r="AE114" s="544"/>
      <c r="AF114" s="544"/>
      <c r="AG114" s="544"/>
      <c r="AH114" s="544"/>
      <c r="AI114" s="544"/>
      <c r="AJ114" s="544"/>
      <c r="AK114" s="544"/>
      <c r="AL114" s="544"/>
      <c r="AM114" s="544"/>
      <c r="AN114" s="544"/>
      <c r="AO114" s="544"/>
      <c r="AP114" s="544"/>
      <c r="AQ114" s="544"/>
      <c r="AR114" s="544"/>
      <c r="AS114" s="544"/>
      <c r="AT114" s="544"/>
      <c r="AU114" s="544"/>
      <c r="AV114" s="544"/>
    </row>
    <row r="115" spans="1:48" s="5" customFormat="1" ht="18" customHeight="1">
      <c r="A115" s="84" t="s">
        <v>176</v>
      </c>
      <c r="B115" s="85" t="s">
        <v>177</v>
      </c>
      <c r="C115" s="188">
        <v>293</v>
      </c>
      <c r="D115" s="189">
        <v>10</v>
      </c>
      <c r="E115" s="166">
        <v>44</v>
      </c>
      <c r="F115" s="131">
        <v>171661</v>
      </c>
      <c r="G115" s="127">
        <v>40308</v>
      </c>
      <c r="H115" s="132">
        <v>2682</v>
      </c>
      <c r="I115" s="127">
        <v>205274</v>
      </c>
      <c r="J115" s="128">
        <v>97901</v>
      </c>
      <c r="K115" s="129">
        <f>+I115+J115</f>
        <v>303175</v>
      </c>
      <c r="L115" s="128" t="s">
        <v>440</v>
      </c>
      <c r="M115" s="129">
        <v>3645</v>
      </c>
      <c r="N115" s="243">
        <f>SUM(I115:M115)-K115</f>
        <v>306820</v>
      </c>
      <c r="AA115" s="557"/>
      <c r="AB115" s="557"/>
      <c r="AC115" s="557"/>
      <c r="AD115" s="557"/>
      <c r="AE115" s="557"/>
      <c r="AF115" s="557"/>
      <c r="AG115" s="557"/>
      <c r="AH115" s="557"/>
      <c r="AI115" s="557"/>
      <c r="AJ115" s="557"/>
      <c r="AK115" s="557"/>
      <c r="AL115" s="557"/>
      <c r="AM115" s="557"/>
      <c r="AN115" s="557"/>
      <c r="AO115" s="557"/>
      <c r="AP115" s="557"/>
      <c r="AQ115" s="557"/>
      <c r="AR115" s="557"/>
      <c r="AS115" s="557"/>
      <c r="AT115" s="557"/>
      <c r="AU115" s="557"/>
      <c r="AV115" s="557"/>
    </row>
    <row r="116" spans="1:48" s="5" customFormat="1" ht="18" customHeight="1">
      <c r="A116" s="84" t="s">
        <v>178</v>
      </c>
      <c r="B116" s="85" t="s">
        <v>179</v>
      </c>
      <c r="C116" s="188">
        <v>293</v>
      </c>
      <c r="D116" s="189">
        <v>10</v>
      </c>
      <c r="E116" s="166">
        <v>44</v>
      </c>
      <c r="F116" s="131">
        <v>102923</v>
      </c>
      <c r="G116" s="127">
        <v>15565</v>
      </c>
      <c r="H116" s="132">
        <v>1618</v>
      </c>
      <c r="I116" s="127">
        <v>101871</v>
      </c>
      <c r="J116" s="128">
        <v>60397</v>
      </c>
      <c r="K116" s="129">
        <f>+I116+J116</f>
        <v>162268</v>
      </c>
      <c r="L116" s="128" t="s">
        <v>440</v>
      </c>
      <c r="M116" s="129">
        <v>4927</v>
      </c>
      <c r="N116" s="243">
        <f>SUM(I116:M116)-K116</f>
        <v>167195</v>
      </c>
      <c r="AA116" s="557"/>
      <c r="AB116" s="557"/>
      <c r="AC116" s="557"/>
      <c r="AD116" s="557"/>
      <c r="AE116" s="557"/>
      <c r="AF116" s="557"/>
      <c r="AG116" s="557"/>
      <c r="AH116" s="557"/>
      <c r="AI116" s="557"/>
      <c r="AJ116" s="557"/>
      <c r="AK116" s="557"/>
      <c r="AL116" s="557"/>
      <c r="AM116" s="557"/>
      <c r="AN116" s="557"/>
      <c r="AO116" s="557"/>
      <c r="AP116" s="557"/>
      <c r="AQ116" s="557"/>
      <c r="AR116" s="557"/>
      <c r="AS116" s="557"/>
      <c r="AT116" s="557"/>
      <c r="AU116" s="557"/>
      <c r="AV116" s="557"/>
    </row>
    <row r="117" spans="1:48" s="5" customFormat="1" ht="18" customHeight="1">
      <c r="A117" s="84" t="s">
        <v>180</v>
      </c>
      <c r="B117" s="85" t="s">
        <v>181</v>
      </c>
      <c r="C117" s="318">
        <v>239</v>
      </c>
      <c r="D117" s="298">
        <v>9</v>
      </c>
      <c r="E117" s="234">
        <v>44</v>
      </c>
      <c r="F117" s="131">
        <v>23504</v>
      </c>
      <c r="G117" s="127">
        <v>5673</v>
      </c>
      <c r="H117" s="132">
        <v>488</v>
      </c>
      <c r="I117" s="127">
        <v>31553</v>
      </c>
      <c r="J117" s="128">
        <v>15518</v>
      </c>
      <c r="K117" s="129">
        <f>+I117+J117</f>
        <v>47071</v>
      </c>
      <c r="L117" s="128" t="s">
        <v>440</v>
      </c>
      <c r="M117" s="129">
        <v>528</v>
      </c>
      <c r="N117" s="243">
        <f>SUM(I117:M117)-K117</f>
        <v>47599</v>
      </c>
      <c r="AA117" s="544"/>
      <c r="AB117" s="557"/>
      <c r="AC117" s="557"/>
      <c r="AD117" s="557"/>
      <c r="AE117" s="557"/>
      <c r="AF117" s="557"/>
      <c r="AG117" s="557"/>
      <c r="AH117" s="557"/>
      <c r="AI117" s="557"/>
      <c r="AJ117" s="557"/>
      <c r="AK117" s="557"/>
      <c r="AL117" s="557"/>
      <c r="AM117" s="557"/>
      <c r="AN117" s="557"/>
      <c r="AO117" s="557"/>
      <c r="AP117" s="557"/>
      <c r="AQ117" s="557"/>
      <c r="AR117" s="557"/>
      <c r="AS117" s="557"/>
      <c r="AT117" s="557"/>
      <c r="AU117" s="557"/>
      <c r="AV117" s="557"/>
    </row>
    <row r="118" spans="1:48" s="14" customFormat="1" ht="18" customHeight="1">
      <c r="A118" s="81">
        <v>15</v>
      </c>
      <c r="B118" s="80" t="s">
        <v>182</v>
      </c>
      <c r="C118" s="142"/>
      <c r="D118" s="143"/>
      <c r="E118" s="145"/>
      <c r="F118" s="328" t="s">
        <v>495</v>
      </c>
      <c r="G118" s="329" t="s">
        <v>495</v>
      </c>
      <c r="H118" s="330" t="s">
        <v>495</v>
      </c>
      <c r="I118" s="329">
        <f t="shared" ref="I118:N118" si="35">SUM(I119:I122)</f>
        <v>628489</v>
      </c>
      <c r="J118" s="331">
        <f t="shared" si="35"/>
        <v>254058</v>
      </c>
      <c r="K118" s="293">
        <f t="shared" si="35"/>
        <v>882547</v>
      </c>
      <c r="L118" s="331">
        <f t="shared" si="35"/>
        <v>11496</v>
      </c>
      <c r="M118" s="293">
        <f t="shared" si="35"/>
        <v>18214</v>
      </c>
      <c r="N118" s="295">
        <f t="shared" si="35"/>
        <v>912257</v>
      </c>
      <c r="R118" s="22" t="str">
        <f t="shared" ref="R118:Z118" si="36">F118</f>
        <v>－</v>
      </c>
      <c r="S118" s="22" t="str">
        <f t="shared" si="36"/>
        <v>－</v>
      </c>
      <c r="T118" s="22" t="str">
        <f t="shared" si="36"/>
        <v>－</v>
      </c>
      <c r="U118" s="22">
        <f t="shared" si="36"/>
        <v>628489</v>
      </c>
      <c r="V118" s="22">
        <f t="shared" si="36"/>
        <v>254058</v>
      </c>
      <c r="W118" s="22">
        <f t="shared" si="36"/>
        <v>882547</v>
      </c>
      <c r="X118" s="22">
        <f t="shared" si="36"/>
        <v>11496</v>
      </c>
      <c r="Y118" s="22">
        <f t="shared" si="36"/>
        <v>18214</v>
      </c>
      <c r="Z118" s="22">
        <f t="shared" si="36"/>
        <v>912257</v>
      </c>
      <c r="AA118" s="536"/>
      <c r="AB118" s="546"/>
      <c r="AC118" s="546"/>
      <c r="AD118" s="546"/>
      <c r="AE118" s="546"/>
      <c r="AF118" s="546"/>
      <c r="AG118" s="546"/>
      <c r="AH118" s="546"/>
      <c r="AI118" s="546"/>
      <c r="AJ118" s="546"/>
      <c r="AK118" s="546"/>
      <c r="AL118" s="546"/>
      <c r="AM118" s="546"/>
      <c r="AN118" s="546"/>
      <c r="AO118" s="546"/>
      <c r="AP118" s="546"/>
      <c r="AQ118" s="546"/>
      <c r="AR118" s="546"/>
      <c r="AS118" s="546"/>
      <c r="AT118" s="546"/>
      <c r="AU118" s="546"/>
      <c r="AV118" s="546"/>
    </row>
    <row r="119" spans="1:48" ht="18" customHeight="1">
      <c r="A119" s="84" t="s">
        <v>183</v>
      </c>
      <c r="B119" s="57" t="s">
        <v>184</v>
      </c>
      <c r="C119" s="142">
        <v>162</v>
      </c>
      <c r="D119" s="143">
        <v>83</v>
      </c>
      <c r="E119" s="145">
        <v>45</v>
      </c>
      <c r="F119" s="131">
        <v>134485</v>
      </c>
      <c r="G119" s="127">
        <v>130211</v>
      </c>
      <c r="H119" s="132">
        <v>10309</v>
      </c>
      <c r="I119" s="127">
        <v>211398</v>
      </c>
      <c r="J119" s="128">
        <v>93613</v>
      </c>
      <c r="K119" s="129">
        <f>+I119+J119</f>
        <v>305011</v>
      </c>
      <c r="L119" s="128">
        <v>11496</v>
      </c>
      <c r="M119" s="129">
        <v>18214</v>
      </c>
      <c r="N119" s="243">
        <f>+I119+J119+L119+M119</f>
        <v>334721</v>
      </c>
      <c r="AA119" s="536"/>
      <c r="AB119" s="536"/>
      <c r="AC119" s="536"/>
      <c r="AD119" s="536"/>
      <c r="AE119" s="536"/>
      <c r="AF119" s="536"/>
      <c r="AG119" s="536"/>
      <c r="AH119" s="536"/>
      <c r="AI119" s="536"/>
      <c r="AJ119" s="536"/>
      <c r="AK119" s="536"/>
      <c r="AL119" s="536"/>
      <c r="AM119" s="536"/>
      <c r="AN119" s="536"/>
      <c r="AO119" s="536"/>
      <c r="AP119" s="536"/>
      <c r="AQ119" s="536"/>
      <c r="AR119" s="536"/>
      <c r="AS119" s="536"/>
      <c r="AT119" s="536"/>
      <c r="AU119" s="536"/>
      <c r="AV119" s="536"/>
    </row>
    <row r="120" spans="1:48" ht="18" customHeight="1">
      <c r="A120" s="84" t="s">
        <v>185</v>
      </c>
      <c r="B120" s="57" t="s">
        <v>186</v>
      </c>
      <c r="C120" s="142">
        <v>189</v>
      </c>
      <c r="D120" s="143">
        <v>92</v>
      </c>
      <c r="E120" s="145">
        <v>51</v>
      </c>
      <c r="F120" s="128" t="s">
        <v>495</v>
      </c>
      <c r="G120" s="127" t="s">
        <v>495</v>
      </c>
      <c r="H120" s="132" t="s">
        <v>495</v>
      </c>
      <c r="I120" s="127">
        <v>106293</v>
      </c>
      <c r="J120" s="128">
        <v>35888</v>
      </c>
      <c r="K120" s="129">
        <f>+I120+J120</f>
        <v>142181</v>
      </c>
      <c r="L120" s="128" t="s">
        <v>440</v>
      </c>
      <c r="M120" s="129" t="s">
        <v>442</v>
      </c>
      <c r="N120" s="243">
        <f>SUM(I120:M120)-K120</f>
        <v>142181</v>
      </c>
      <c r="AA120" s="536"/>
      <c r="AB120" s="536"/>
      <c r="AC120" s="536"/>
      <c r="AD120" s="536"/>
      <c r="AE120" s="536"/>
      <c r="AF120" s="536"/>
      <c r="AG120" s="536"/>
      <c r="AH120" s="536"/>
      <c r="AI120" s="536"/>
      <c r="AJ120" s="536"/>
      <c r="AK120" s="536"/>
      <c r="AL120" s="536"/>
      <c r="AM120" s="536"/>
      <c r="AN120" s="536"/>
      <c r="AO120" s="536"/>
      <c r="AP120" s="536"/>
      <c r="AQ120" s="536"/>
      <c r="AR120" s="536"/>
      <c r="AS120" s="536"/>
      <c r="AT120" s="536"/>
      <c r="AU120" s="536"/>
      <c r="AV120" s="536"/>
    </row>
    <row r="121" spans="1:48" ht="18" customHeight="1">
      <c r="A121" s="84" t="s">
        <v>187</v>
      </c>
      <c r="B121" s="57" t="s">
        <v>188</v>
      </c>
      <c r="C121" s="142">
        <v>199</v>
      </c>
      <c r="D121" s="143">
        <v>97</v>
      </c>
      <c r="E121" s="145">
        <v>55</v>
      </c>
      <c r="F121" s="310">
        <v>139183</v>
      </c>
      <c r="G121" s="127" t="s">
        <v>495</v>
      </c>
      <c r="H121" s="132" t="s">
        <v>495</v>
      </c>
      <c r="I121" s="127">
        <v>187172</v>
      </c>
      <c r="J121" s="128">
        <v>87498</v>
      </c>
      <c r="K121" s="129">
        <f>+I121+J121</f>
        <v>274670</v>
      </c>
      <c r="L121" s="128" t="s">
        <v>440</v>
      </c>
      <c r="M121" s="129" t="s">
        <v>442</v>
      </c>
      <c r="N121" s="243">
        <f>SUM(I121:M121)-K121</f>
        <v>274670</v>
      </c>
      <c r="AA121" s="536"/>
      <c r="AB121" s="536"/>
      <c r="AC121" s="536"/>
      <c r="AD121" s="536"/>
      <c r="AE121" s="536"/>
      <c r="AF121" s="536"/>
      <c r="AG121" s="536"/>
      <c r="AH121" s="536"/>
      <c r="AI121" s="536"/>
      <c r="AJ121" s="536"/>
      <c r="AK121" s="536"/>
      <c r="AL121" s="536"/>
      <c r="AM121" s="536"/>
      <c r="AN121" s="536"/>
      <c r="AO121" s="536"/>
      <c r="AP121" s="536"/>
      <c r="AQ121" s="536"/>
      <c r="AR121" s="536"/>
      <c r="AS121" s="536"/>
      <c r="AT121" s="536"/>
      <c r="AU121" s="536"/>
      <c r="AV121" s="536"/>
    </row>
    <row r="122" spans="1:48" ht="18" customHeight="1">
      <c r="A122" s="84" t="s">
        <v>189</v>
      </c>
      <c r="B122" s="57" t="s">
        <v>151</v>
      </c>
      <c r="C122" s="236">
        <v>200</v>
      </c>
      <c r="D122" s="238">
        <v>97</v>
      </c>
      <c r="E122" s="235">
        <v>55</v>
      </c>
      <c r="F122" s="131">
        <v>99949</v>
      </c>
      <c r="G122" s="127" t="s">
        <v>495</v>
      </c>
      <c r="H122" s="132" t="s">
        <v>495</v>
      </c>
      <c r="I122" s="127">
        <v>123626</v>
      </c>
      <c r="J122" s="128">
        <v>37059</v>
      </c>
      <c r="K122" s="129">
        <f>+I122+J122</f>
        <v>160685</v>
      </c>
      <c r="L122" s="128" t="s">
        <v>440</v>
      </c>
      <c r="M122" s="129" t="s">
        <v>442</v>
      </c>
      <c r="N122" s="243">
        <f>SUM(I122:M122)-K122</f>
        <v>160685</v>
      </c>
      <c r="AA122" s="546"/>
      <c r="AB122" s="536"/>
      <c r="AC122" s="536"/>
      <c r="AD122" s="536"/>
      <c r="AE122" s="536"/>
      <c r="AF122" s="536"/>
      <c r="AG122" s="536"/>
      <c r="AH122" s="536"/>
      <c r="AI122" s="536"/>
      <c r="AJ122" s="536"/>
      <c r="AK122" s="536"/>
      <c r="AL122" s="536"/>
      <c r="AM122" s="536"/>
      <c r="AN122" s="536"/>
      <c r="AO122" s="536"/>
      <c r="AP122" s="536"/>
      <c r="AQ122" s="536"/>
      <c r="AR122" s="536"/>
      <c r="AS122" s="536"/>
      <c r="AT122" s="536"/>
      <c r="AU122" s="536"/>
      <c r="AV122" s="536"/>
    </row>
    <row r="123" spans="1:48" s="15" customFormat="1" ht="18" customHeight="1">
      <c r="A123" s="105">
        <v>16</v>
      </c>
      <c r="B123" s="106" t="s">
        <v>190</v>
      </c>
      <c r="C123" s="343"/>
      <c r="D123" s="344"/>
      <c r="E123" s="345"/>
      <c r="F123" s="346">
        <f>SUM(F124:F127)</f>
        <v>107487</v>
      </c>
      <c r="G123" s="343">
        <f t="shared" ref="G123:M123" si="37">SUM(G124:G127)</f>
        <v>98485</v>
      </c>
      <c r="H123" s="345">
        <f t="shared" si="37"/>
        <v>5604</v>
      </c>
      <c r="I123" s="343">
        <f>SUM(I124:I127)</f>
        <v>145327</v>
      </c>
      <c r="J123" s="347">
        <f>SUM(J124:J127)</f>
        <v>73755</v>
      </c>
      <c r="K123" s="347">
        <f>SUM(K124:K127)</f>
        <v>219082</v>
      </c>
      <c r="L123" s="347" t="s">
        <v>442</v>
      </c>
      <c r="M123" s="344">
        <f t="shared" si="37"/>
        <v>27717</v>
      </c>
      <c r="N123" s="348">
        <f>SUM(N124:N127)</f>
        <v>246799</v>
      </c>
      <c r="R123" s="24">
        <f t="shared" ref="R123:Z123" si="38">F123</f>
        <v>107487</v>
      </c>
      <c r="S123" s="24">
        <f t="shared" si="38"/>
        <v>98485</v>
      </c>
      <c r="T123" s="24">
        <f t="shared" si="38"/>
        <v>5604</v>
      </c>
      <c r="U123" s="24">
        <f t="shared" si="38"/>
        <v>145327</v>
      </c>
      <c r="V123" s="24">
        <f t="shared" si="38"/>
        <v>73755</v>
      </c>
      <c r="W123" s="24">
        <f t="shared" si="38"/>
        <v>219082</v>
      </c>
      <c r="X123" s="24" t="str">
        <f t="shared" si="38"/>
        <v>／</v>
      </c>
      <c r="Y123" s="24">
        <f t="shared" si="38"/>
        <v>27717</v>
      </c>
      <c r="Z123" s="24">
        <f t="shared" si="38"/>
        <v>246799</v>
      </c>
      <c r="AA123" s="550"/>
      <c r="AB123" s="549"/>
      <c r="AC123" s="549"/>
      <c r="AD123" s="549"/>
      <c r="AE123" s="549"/>
      <c r="AF123" s="549"/>
      <c r="AG123" s="549"/>
      <c r="AH123" s="549"/>
      <c r="AI123" s="549"/>
      <c r="AJ123" s="549"/>
      <c r="AK123" s="549"/>
      <c r="AL123" s="549"/>
      <c r="AM123" s="549"/>
      <c r="AN123" s="549"/>
      <c r="AO123" s="549"/>
      <c r="AP123" s="549"/>
      <c r="AQ123" s="549"/>
      <c r="AR123" s="549"/>
      <c r="AS123" s="549"/>
      <c r="AT123" s="549"/>
      <c r="AU123" s="549"/>
      <c r="AV123" s="549"/>
    </row>
    <row r="124" spans="1:48" s="8" customFormat="1" ht="18" customHeight="1">
      <c r="A124" s="89" t="s">
        <v>191</v>
      </c>
      <c r="B124" s="75" t="s">
        <v>192</v>
      </c>
      <c r="C124" s="157">
        <v>150</v>
      </c>
      <c r="D124" s="158">
        <v>105</v>
      </c>
      <c r="E124" s="230">
        <v>41</v>
      </c>
      <c r="F124" s="160">
        <v>105741</v>
      </c>
      <c r="G124" s="162">
        <v>98485</v>
      </c>
      <c r="H124" s="161">
        <v>5604</v>
      </c>
      <c r="I124" s="162">
        <v>142281</v>
      </c>
      <c r="J124" s="190">
        <v>72881</v>
      </c>
      <c r="K124" s="159">
        <f>SUBTOTAL(9,I124:J124)</f>
        <v>215162</v>
      </c>
      <c r="L124" s="314" t="s">
        <v>442</v>
      </c>
      <c r="M124" s="159">
        <v>27717</v>
      </c>
      <c r="N124" s="315">
        <f>SUM(I124:M124)-K124</f>
        <v>242879</v>
      </c>
      <c r="P124" s="38"/>
      <c r="AA124" s="550"/>
      <c r="AB124" s="550"/>
      <c r="AC124" s="550"/>
      <c r="AD124" s="550"/>
      <c r="AE124" s="550"/>
      <c r="AF124" s="550"/>
      <c r="AG124" s="550"/>
      <c r="AH124" s="550"/>
      <c r="AI124" s="550"/>
      <c r="AJ124" s="550"/>
      <c r="AK124" s="550"/>
      <c r="AL124" s="550"/>
      <c r="AM124" s="550"/>
      <c r="AN124" s="550"/>
      <c r="AO124" s="550"/>
      <c r="AP124" s="550"/>
      <c r="AQ124" s="550"/>
      <c r="AR124" s="550"/>
      <c r="AS124" s="550"/>
      <c r="AT124" s="550"/>
      <c r="AU124" s="550"/>
      <c r="AV124" s="550"/>
    </row>
    <row r="125" spans="1:48" s="8" customFormat="1" ht="18" customHeight="1">
      <c r="A125" s="89" t="s">
        <v>193</v>
      </c>
      <c r="B125" s="75" t="s">
        <v>194</v>
      </c>
      <c r="C125" s="157">
        <v>51</v>
      </c>
      <c r="D125" s="158">
        <v>25</v>
      </c>
      <c r="E125" s="230">
        <v>22</v>
      </c>
      <c r="F125" s="160">
        <v>429</v>
      </c>
      <c r="G125" s="511" t="s">
        <v>480</v>
      </c>
      <c r="H125" s="512"/>
      <c r="I125" s="162">
        <v>715</v>
      </c>
      <c r="J125" s="190">
        <v>258</v>
      </c>
      <c r="K125" s="159">
        <f>SUBTOTAL(9,I125:J125)</f>
        <v>973</v>
      </c>
      <c r="L125" s="314" t="s">
        <v>442</v>
      </c>
      <c r="M125" s="159">
        <v>0</v>
      </c>
      <c r="N125" s="315">
        <f>SUM(I125:M125)-K125</f>
        <v>973</v>
      </c>
      <c r="P125" s="38"/>
      <c r="AA125" s="550"/>
      <c r="AB125" s="550"/>
      <c r="AC125" s="550"/>
      <c r="AD125" s="550"/>
      <c r="AE125" s="550"/>
      <c r="AF125" s="550"/>
      <c r="AG125" s="550"/>
      <c r="AH125" s="550"/>
      <c r="AI125" s="550"/>
      <c r="AJ125" s="550"/>
      <c r="AK125" s="550"/>
      <c r="AL125" s="550"/>
      <c r="AM125" s="550"/>
      <c r="AN125" s="550"/>
      <c r="AO125" s="550"/>
      <c r="AP125" s="550"/>
      <c r="AQ125" s="550"/>
      <c r="AR125" s="550"/>
      <c r="AS125" s="550"/>
      <c r="AT125" s="550"/>
      <c r="AU125" s="550"/>
      <c r="AV125" s="550"/>
    </row>
    <row r="126" spans="1:48" s="8" customFormat="1" ht="18" customHeight="1">
      <c r="A126" s="89" t="s">
        <v>195</v>
      </c>
      <c r="B126" s="75" t="s">
        <v>196</v>
      </c>
      <c r="C126" s="157">
        <v>51</v>
      </c>
      <c r="D126" s="158">
        <v>25</v>
      </c>
      <c r="E126" s="230">
        <v>22</v>
      </c>
      <c r="F126" s="160">
        <v>763</v>
      </c>
      <c r="G126" s="511" t="s">
        <v>480</v>
      </c>
      <c r="H126" s="512"/>
      <c r="I126" s="162">
        <v>1258</v>
      </c>
      <c r="J126" s="190">
        <v>375</v>
      </c>
      <c r="K126" s="159">
        <f>SUBTOTAL(9,I126:J126)</f>
        <v>1633</v>
      </c>
      <c r="L126" s="314" t="s">
        <v>442</v>
      </c>
      <c r="M126" s="159">
        <v>0</v>
      </c>
      <c r="N126" s="315">
        <f>SUM(I126:M126)-K126</f>
        <v>1633</v>
      </c>
      <c r="P126" s="38"/>
      <c r="AA126" s="550"/>
      <c r="AB126" s="550"/>
      <c r="AC126" s="550"/>
      <c r="AD126" s="550"/>
      <c r="AE126" s="550"/>
      <c r="AF126" s="550"/>
      <c r="AG126" s="550"/>
      <c r="AH126" s="550"/>
      <c r="AI126" s="550"/>
      <c r="AJ126" s="550"/>
      <c r="AK126" s="550"/>
      <c r="AL126" s="550"/>
      <c r="AM126" s="550"/>
      <c r="AN126" s="550"/>
      <c r="AO126" s="550"/>
      <c r="AP126" s="550"/>
      <c r="AQ126" s="550"/>
      <c r="AR126" s="550"/>
      <c r="AS126" s="550"/>
      <c r="AT126" s="550"/>
      <c r="AU126" s="550"/>
      <c r="AV126" s="550"/>
    </row>
    <row r="127" spans="1:48" s="8" customFormat="1" ht="18" customHeight="1">
      <c r="A127" s="89" t="s">
        <v>197</v>
      </c>
      <c r="B127" s="75" t="s">
        <v>198</v>
      </c>
      <c r="C127" s="349">
        <v>51</v>
      </c>
      <c r="D127" s="350">
        <v>25</v>
      </c>
      <c r="E127" s="351">
        <v>22</v>
      </c>
      <c r="F127" s="160">
        <v>554</v>
      </c>
      <c r="G127" s="511" t="s">
        <v>480</v>
      </c>
      <c r="H127" s="512"/>
      <c r="I127" s="162">
        <v>1073</v>
      </c>
      <c r="J127" s="190">
        <v>241</v>
      </c>
      <c r="K127" s="159">
        <f>SUBTOTAL(9,I127:J127)</f>
        <v>1314</v>
      </c>
      <c r="L127" s="314" t="s">
        <v>442</v>
      </c>
      <c r="M127" s="159">
        <v>0</v>
      </c>
      <c r="N127" s="315">
        <f>SUM(I127:M127)-K127</f>
        <v>1314</v>
      </c>
      <c r="P127" s="38"/>
      <c r="AA127" s="549"/>
      <c r="AB127" s="550"/>
      <c r="AC127" s="550"/>
      <c r="AD127" s="550"/>
      <c r="AE127" s="550"/>
      <c r="AF127" s="550"/>
      <c r="AG127" s="550"/>
      <c r="AH127" s="550"/>
      <c r="AI127" s="550"/>
      <c r="AJ127" s="550"/>
      <c r="AK127" s="550"/>
      <c r="AL127" s="550"/>
      <c r="AM127" s="550"/>
      <c r="AN127" s="550"/>
      <c r="AO127" s="550"/>
      <c r="AP127" s="550"/>
      <c r="AQ127" s="550"/>
      <c r="AR127" s="550"/>
      <c r="AS127" s="550"/>
      <c r="AT127" s="550"/>
      <c r="AU127" s="550"/>
      <c r="AV127" s="550"/>
    </row>
    <row r="128" spans="1:48" s="14" customFormat="1" ht="18" customHeight="1">
      <c r="A128" s="81">
        <v>17</v>
      </c>
      <c r="B128" s="80" t="s">
        <v>199</v>
      </c>
      <c r="C128" s="137"/>
      <c r="D128" s="139"/>
      <c r="E128" s="141"/>
      <c r="F128" s="171">
        <f>SUM(F129:F130)</f>
        <v>66157</v>
      </c>
      <c r="G128" s="172">
        <f t="shared" ref="G128:N128" si="39">SUM(G129:G130)</f>
        <v>44866</v>
      </c>
      <c r="H128" s="174">
        <f t="shared" si="39"/>
        <v>2853</v>
      </c>
      <c r="I128" s="172">
        <f t="shared" si="39"/>
        <v>92741</v>
      </c>
      <c r="J128" s="173">
        <f t="shared" si="39"/>
        <v>38749</v>
      </c>
      <c r="K128" s="108">
        <f t="shared" si="39"/>
        <v>131490</v>
      </c>
      <c r="L128" s="331" t="s">
        <v>440</v>
      </c>
      <c r="M128" s="108">
        <f t="shared" si="39"/>
        <v>7047</v>
      </c>
      <c r="N128" s="240">
        <f t="shared" si="39"/>
        <v>138537</v>
      </c>
      <c r="R128" s="22">
        <f t="shared" ref="R128:Z128" si="40">F128</f>
        <v>66157</v>
      </c>
      <c r="S128" s="22">
        <f t="shared" si="40"/>
        <v>44866</v>
      </c>
      <c r="T128" s="22">
        <f t="shared" si="40"/>
        <v>2853</v>
      </c>
      <c r="U128" s="22">
        <f t="shared" si="40"/>
        <v>92741</v>
      </c>
      <c r="V128" s="22">
        <f t="shared" si="40"/>
        <v>38749</v>
      </c>
      <c r="W128" s="22">
        <f t="shared" si="40"/>
        <v>131490</v>
      </c>
      <c r="X128" s="22" t="str">
        <f t="shared" si="40"/>
        <v>／</v>
      </c>
      <c r="Y128" s="22">
        <f t="shared" si="40"/>
        <v>7047</v>
      </c>
      <c r="Z128" s="22">
        <f t="shared" si="40"/>
        <v>138537</v>
      </c>
      <c r="AA128" s="536"/>
      <c r="AB128" s="546"/>
      <c r="AC128" s="546"/>
      <c r="AD128" s="546"/>
      <c r="AE128" s="546"/>
      <c r="AF128" s="546"/>
      <c r="AG128" s="546"/>
      <c r="AH128" s="546"/>
      <c r="AI128" s="546"/>
      <c r="AJ128" s="546"/>
      <c r="AK128" s="546"/>
      <c r="AL128" s="546"/>
      <c r="AM128" s="546"/>
      <c r="AN128" s="546"/>
      <c r="AO128" s="546"/>
      <c r="AP128" s="546"/>
      <c r="AQ128" s="546"/>
      <c r="AR128" s="546"/>
      <c r="AS128" s="546"/>
      <c r="AT128" s="546"/>
      <c r="AU128" s="546"/>
      <c r="AV128" s="546"/>
    </row>
    <row r="129" spans="1:48" ht="18" customHeight="1">
      <c r="A129" s="87" t="s">
        <v>200</v>
      </c>
      <c r="B129" s="57" t="s">
        <v>201</v>
      </c>
      <c r="C129" s="137">
        <v>192</v>
      </c>
      <c r="D129" s="139">
        <v>85</v>
      </c>
      <c r="E129" s="141">
        <v>36</v>
      </c>
      <c r="F129" s="146">
        <v>54862</v>
      </c>
      <c r="G129" s="175">
        <v>44866</v>
      </c>
      <c r="H129" s="147">
        <v>2853</v>
      </c>
      <c r="I129" s="175">
        <v>73986</v>
      </c>
      <c r="J129" s="153">
        <v>30172</v>
      </c>
      <c r="K129" s="109">
        <f>SUM(I129:J129)</f>
        <v>104158</v>
      </c>
      <c r="L129" s="128" t="s">
        <v>440</v>
      </c>
      <c r="M129" s="109">
        <v>7047</v>
      </c>
      <c r="N129" s="243">
        <f>SUM(I129:M129)-K129</f>
        <v>111205</v>
      </c>
      <c r="AA129" s="536"/>
      <c r="AB129" s="536"/>
      <c r="AC129" s="536"/>
      <c r="AD129" s="536"/>
      <c r="AE129" s="536"/>
      <c r="AF129" s="536"/>
      <c r="AG129" s="536"/>
      <c r="AH129" s="536"/>
      <c r="AI129" s="536"/>
      <c r="AJ129" s="536"/>
      <c r="AK129" s="536"/>
      <c r="AL129" s="536"/>
      <c r="AM129" s="536"/>
      <c r="AN129" s="536"/>
      <c r="AO129" s="536"/>
      <c r="AP129" s="536"/>
      <c r="AQ129" s="536"/>
      <c r="AR129" s="536"/>
      <c r="AS129" s="536"/>
      <c r="AT129" s="536"/>
      <c r="AU129" s="536"/>
      <c r="AV129" s="536"/>
    </row>
    <row r="130" spans="1:48" ht="18" customHeight="1">
      <c r="A130" s="87" t="s">
        <v>202</v>
      </c>
      <c r="B130" s="57" t="s">
        <v>203</v>
      </c>
      <c r="C130" s="137">
        <v>191</v>
      </c>
      <c r="D130" s="139">
        <v>85</v>
      </c>
      <c r="E130" s="141">
        <v>36</v>
      </c>
      <c r="F130" s="146">
        <v>11295</v>
      </c>
      <c r="G130" s="509" t="s">
        <v>480</v>
      </c>
      <c r="H130" s="510"/>
      <c r="I130" s="175">
        <v>18755</v>
      </c>
      <c r="J130" s="153">
        <v>8577</v>
      </c>
      <c r="K130" s="109">
        <f>SUM(I130:J130)</f>
        <v>27332</v>
      </c>
      <c r="L130" s="128" t="s">
        <v>440</v>
      </c>
      <c r="M130" s="109">
        <v>0</v>
      </c>
      <c r="N130" s="243">
        <f>SUM(I130:M130)-K130</f>
        <v>27332</v>
      </c>
      <c r="AA130" s="546"/>
      <c r="AB130" s="536"/>
      <c r="AC130" s="536"/>
      <c r="AD130" s="536"/>
      <c r="AE130" s="536"/>
      <c r="AF130" s="536"/>
      <c r="AG130" s="536"/>
      <c r="AH130" s="536"/>
      <c r="AI130" s="536"/>
      <c r="AJ130" s="536"/>
      <c r="AK130" s="536"/>
      <c r="AL130" s="536"/>
      <c r="AM130" s="536"/>
      <c r="AN130" s="536"/>
      <c r="AO130" s="536"/>
      <c r="AP130" s="536"/>
      <c r="AQ130" s="536"/>
      <c r="AR130" s="536"/>
      <c r="AS130" s="536"/>
      <c r="AT130" s="536"/>
      <c r="AU130" s="536"/>
      <c r="AV130" s="536"/>
    </row>
    <row r="131" spans="1:48" s="14" customFormat="1" ht="18" customHeight="1">
      <c r="A131" s="352">
        <v>18</v>
      </c>
      <c r="B131" s="353" t="s">
        <v>204</v>
      </c>
      <c r="C131" s="157"/>
      <c r="D131" s="158"/>
      <c r="E131" s="230"/>
      <c r="F131" s="346">
        <v>239447</v>
      </c>
      <c r="G131" s="343">
        <f t="shared" ref="G131:M131" si="41">SUM(G132:G133)</f>
        <v>151282</v>
      </c>
      <c r="H131" s="345">
        <f t="shared" si="41"/>
        <v>6945</v>
      </c>
      <c r="I131" s="343">
        <f t="shared" si="41"/>
        <v>299998</v>
      </c>
      <c r="J131" s="347">
        <f t="shared" si="41"/>
        <v>165785</v>
      </c>
      <c r="K131" s="344">
        <f t="shared" si="41"/>
        <v>465783</v>
      </c>
      <c r="L131" s="347">
        <f t="shared" si="41"/>
        <v>10666</v>
      </c>
      <c r="M131" s="344">
        <f t="shared" si="41"/>
        <v>14548</v>
      </c>
      <c r="N131" s="348">
        <f>N132</f>
        <v>490997</v>
      </c>
      <c r="R131" s="22">
        <f t="shared" ref="R131:Z131" si="42">F131</f>
        <v>239447</v>
      </c>
      <c r="S131" s="22">
        <f t="shared" si="42"/>
        <v>151282</v>
      </c>
      <c r="T131" s="22">
        <f t="shared" si="42"/>
        <v>6945</v>
      </c>
      <c r="U131" s="22">
        <f t="shared" si="42"/>
        <v>299998</v>
      </c>
      <c r="V131" s="22">
        <f t="shared" si="42"/>
        <v>165785</v>
      </c>
      <c r="W131" s="22">
        <f t="shared" si="42"/>
        <v>465783</v>
      </c>
      <c r="X131" s="22">
        <f t="shared" si="42"/>
        <v>10666</v>
      </c>
      <c r="Y131" s="22">
        <f t="shared" si="42"/>
        <v>14548</v>
      </c>
      <c r="Z131" s="22">
        <f t="shared" si="42"/>
        <v>490997</v>
      </c>
      <c r="AA131" s="536"/>
      <c r="AB131" s="546"/>
      <c r="AC131" s="546"/>
      <c r="AD131" s="546"/>
      <c r="AE131" s="546"/>
      <c r="AF131" s="546"/>
      <c r="AG131" s="546"/>
      <c r="AH131" s="546"/>
      <c r="AI131" s="546"/>
      <c r="AJ131" s="546"/>
      <c r="AK131" s="546"/>
      <c r="AL131" s="546"/>
      <c r="AM131" s="546"/>
      <c r="AN131" s="546"/>
      <c r="AO131" s="546"/>
      <c r="AP131" s="546"/>
      <c r="AQ131" s="546"/>
      <c r="AR131" s="546"/>
      <c r="AS131" s="546"/>
      <c r="AT131" s="546"/>
      <c r="AU131" s="546"/>
      <c r="AV131" s="546"/>
    </row>
    <row r="132" spans="1:48" ht="18" customHeight="1">
      <c r="A132" s="225" t="s">
        <v>205</v>
      </c>
      <c r="B132" s="156" t="s">
        <v>206</v>
      </c>
      <c r="C132" s="157">
        <v>184</v>
      </c>
      <c r="D132" s="158">
        <v>79</v>
      </c>
      <c r="E132" s="230">
        <v>33</v>
      </c>
      <c r="F132" s="310" t="s">
        <v>530</v>
      </c>
      <c r="G132" s="311">
        <v>151282</v>
      </c>
      <c r="H132" s="312">
        <v>6945</v>
      </c>
      <c r="I132" s="311">
        <v>299998</v>
      </c>
      <c r="J132" s="313">
        <v>165785</v>
      </c>
      <c r="K132" s="314">
        <f>+I132+J132</f>
        <v>465783</v>
      </c>
      <c r="L132" s="313">
        <v>10666</v>
      </c>
      <c r="M132" s="314">
        <v>14548</v>
      </c>
      <c r="N132" s="315">
        <f>SUM(I132:M132)-K132</f>
        <v>490997</v>
      </c>
      <c r="AA132" s="536"/>
      <c r="AB132" s="536"/>
      <c r="AC132" s="536"/>
      <c r="AD132" s="536"/>
      <c r="AE132" s="536"/>
      <c r="AF132" s="536"/>
      <c r="AG132" s="536"/>
      <c r="AH132" s="536"/>
      <c r="AI132" s="536"/>
      <c r="AJ132" s="536"/>
      <c r="AK132" s="536"/>
      <c r="AL132" s="536"/>
      <c r="AM132" s="536"/>
      <c r="AN132" s="536"/>
      <c r="AO132" s="536"/>
      <c r="AP132" s="536"/>
      <c r="AQ132" s="536"/>
      <c r="AR132" s="536"/>
      <c r="AS132" s="536"/>
      <c r="AT132" s="536"/>
      <c r="AU132" s="536"/>
      <c r="AV132" s="536"/>
    </row>
    <row r="133" spans="1:48" ht="18" customHeight="1">
      <c r="A133" s="93" t="s">
        <v>207</v>
      </c>
      <c r="B133" s="97" t="s">
        <v>519</v>
      </c>
      <c r="C133" s="354">
        <v>202</v>
      </c>
      <c r="D133" s="355">
        <v>86</v>
      </c>
      <c r="E133" s="356">
        <v>35</v>
      </c>
      <c r="F133" s="209" t="s">
        <v>531</v>
      </c>
      <c r="G133" s="206" t="s">
        <v>471</v>
      </c>
      <c r="H133" s="210"/>
      <c r="I133" s="206" t="s">
        <v>471</v>
      </c>
      <c r="J133" s="207" t="s">
        <v>496</v>
      </c>
      <c r="K133" s="208" t="s">
        <v>496</v>
      </c>
      <c r="L133" s="207" t="s">
        <v>442</v>
      </c>
      <c r="M133" s="208" t="s">
        <v>471</v>
      </c>
      <c r="N133" s="357" t="s">
        <v>496</v>
      </c>
      <c r="AA133" s="546"/>
      <c r="AB133" s="536"/>
      <c r="AC133" s="536"/>
      <c r="AD133" s="536"/>
      <c r="AE133" s="536"/>
      <c r="AF133" s="536"/>
      <c r="AG133" s="536"/>
      <c r="AH133" s="536"/>
      <c r="AI133" s="536"/>
      <c r="AJ133" s="536"/>
      <c r="AK133" s="536"/>
      <c r="AL133" s="536"/>
      <c r="AM133" s="536"/>
      <c r="AN133" s="536"/>
      <c r="AO133" s="536"/>
      <c r="AP133" s="536"/>
      <c r="AQ133" s="536"/>
      <c r="AR133" s="536"/>
      <c r="AS133" s="536"/>
      <c r="AT133" s="536"/>
      <c r="AU133" s="536"/>
      <c r="AV133" s="536"/>
    </row>
    <row r="134" spans="1:48" s="17" customFormat="1" ht="18" customHeight="1">
      <c r="A134" s="91">
        <v>19</v>
      </c>
      <c r="B134" s="96" t="s">
        <v>452</v>
      </c>
      <c r="C134" s="195"/>
      <c r="D134" s="212"/>
      <c r="E134" s="358"/>
      <c r="F134" s="359">
        <f t="shared" ref="F134:K134" si="43">SUM(F135:F138)</f>
        <v>126463</v>
      </c>
      <c r="G134" s="360">
        <f t="shared" si="43"/>
        <v>75023</v>
      </c>
      <c r="H134" s="361">
        <f t="shared" si="43"/>
        <v>19428</v>
      </c>
      <c r="I134" s="360">
        <f t="shared" si="43"/>
        <v>186055</v>
      </c>
      <c r="J134" s="362">
        <f t="shared" si="43"/>
        <v>126718</v>
      </c>
      <c r="K134" s="363">
        <f t="shared" si="43"/>
        <v>312773</v>
      </c>
      <c r="L134" s="362" t="s">
        <v>442</v>
      </c>
      <c r="M134" s="363">
        <f>SUM(M135:M138)</f>
        <v>7713</v>
      </c>
      <c r="N134" s="364">
        <f>SUM(N135:N138)</f>
        <v>320486</v>
      </c>
      <c r="R134" s="25">
        <f t="shared" ref="R134:Z134" si="44">F134</f>
        <v>126463</v>
      </c>
      <c r="S134" s="25">
        <f t="shared" si="44"/>
        <v>75023</v>
      </c>
      <c r="T134" s="25">
        <f t="shared" si="44"/>
        <v>19428</v>
      </c>
      <c r="U134" s="25">
        <f t="shared" si="44"/>
        <v>186055</v>
      </c>
      <c r="V134" s="25">
        <f t="shared" si="44"/>
        <v>126718</v>
      </c>
      <c r="W134" s="25">
        <f t="shared" si="44"/>
        <v>312773</v>
      </c>
      <c r="X134" s="25" t="str">
        <f t="shared" si="44"/>
        <v>／</v>
      </c>
      <c r="Y134" s="25">
        <f t="shared" si="44"/>
        <v>7713</v>
      </c>
      <c r="Z134" s="25">
        <f t="shared" si="44"/>
        <v>320486</v>
      </c>
      <c r="AA134" s="559"/>
      <c r="AB134" s="560"/>
      <c r="AC134" s="560"/>
      <c r="AD134" s="560"/>
      <c r="AE134" s="560"/>
      <c r="AF134" s="560"/>
      <c r="AG134" s="560"/>
      <c r="AH134" s="560"/>
      <c r="AI134" s="560"/>
      <c r="AJ134" s="560"/>
      <c r="AK134" s="560"/>
      <c r="AL134" s="560"/>
      <c r="AM134" s="560"/>
      <c r="AN134" s="560"/>
      <c r="AO134" s="560"/>
      <c r="AP134" s="560"/>
      <c r="AQ134" s="560"/>
      <c r="AR134" s="560"/>
      <c r="AS134" s="560"/>
      <c r="AT134" s="560"/>
      <c r="AU134" s="560"/>
      <c r="AV134" s="560"/>
    </row>
    <row r="135" spans="1:48" s="16" customFormat="1" ht="18" customHeight="1">
      <c r="A135" s="93" t="s">
        <v>208</v>
      </c>
      <c r="B135" s="97" t="s">
        <v>453</v>
      </c>
      <c r="C135" s="175">
        <v>242</v>
      </c>
      <c r="D135" s="109">
        <v>20</v>
      </c>
      <c r="E135" s="147">
        <v>33</v>
      </c>
      <c r="F135" s="209">
        <v>68165</v>
      </c>
      <c r="G135" s="206">
        <v>41846</v>
      </c>
      <c r="H135" s="210">
        <v>8680</v>
      </c>
      <c r="I135" s="206">
        <v>112110</v>
      </c>
      <c r="J135" s="207">
        <v>45581</v>
      </c>
      <c r="K135" s="208">
        <f>+I135+J135</f>
        <v>157691</v>
      </c>
      <c r="L135" s="207" t="s">
        <v>442</v>
      </c>
      <c r="M135" s="208">
        <v>4213</v>
      </c>
      <c r="N135" s="357">
        <f>SUM(I135:M135)-K135</f>
        <v>161904</v>
      </c>
      <c r="AA135" s="559"/>
      <c r="AB135" s="559"/>
      <c r="AC135" s="559"/>
      <c r="AD135" s="559"/>
      <c r="AE135" s="559"/>
      <c r="AF135" s="559"/>
      <c r="AG135" s="559"/>
      <c r="AH135" s="559"/>
      <c r="AI135" s="559"/>
      <c r="AJ135" s="559"/>
      <c r="AK135" s="559"/>
      <c r="AL135" s="559"/>
      <c r="AM135" s="559"/>
      <c r="AN135" s="559"/>
      <c r="AO135" s="559"/>
      <c r="AP135" s="559"/>
      <c r="AQ135" s="559"/>
      <c r="AR135" s="559"/>
      <c r="AS135" s="559"/>
      <c r="AT135" s="559"/>
      <c r="AU135" s="559"/>
      <c r="AV135" s="559"/>
    </row>
    <row r="136" spans="1:48" s="16" customFormat="1" ht="18" customHeight="1">
      <c r="A136" s="93" t="s">
        <v>209</v>
      </c>
      <c r="B136" s="97" t="s">
        <v>454</v>
      </c>
      <c r="C136" s="175">
        <v>238</v>
      </c>
      <c r="D136" s="109">
        <v>12</v>
      </c>
      <c r="E136" s="147">
        <v>51</v>
      </c>
      <c r="F136" s="209">
        <v>42797</v>
      </c>
      <c r="G136" s="206">
        <v>20926</v>
      </c>
      <c r="H136" s="210">
        <v>5743</v>
      </c>
      <c r="I136" s="206">
        <v>52455</v>
      </c>
      <c r="J136" s="207">
        <v>61271</v>
      </c>
      <c r="K136" s="208">
        <f>+I136+J136</f>
        <v>113726</v>
      </c>
      <c r="L136" s="207" t="s">
        <v>442</v>
      </c>
      <c r="M136" s="208">
        <v>2710</v>
      </c>
      <c r="N136" s="357">
        <f>SUM(I136:M136)-K136</f>
        <v>116436</v>
      </c>
      <c r="AA136" s="559"/>
      <c r="AB136" s="559"/>
      <c r="AC136" s="559"/>
      <c r="AD136" s="559"/>
      <c r="AE136" s="559"/>
      <c r="AF136" s="559"/>
      <c r="AG136" s="559"/>
      <c r="AH136" s="559"/>
      <c r="AI136" s="559"/>
      <c r="AJ136" s="559"/>
      <c r="AK136" s="559"/>
      <c r="AL136" s="559"/>
      <c r="AM136" s="559"/>
      <c r="AN136" s="559"/>
      <c r="AO136" s="559"/>
      <c r="AP136" s="559"/>
      <c r="AQ136" s="559"/>
      <c r="AR136" s="559"/>
      <c r="AS136" s="559"/>
      <c r="AT136" s="559"/>
      <c r="AU136" s="559"/>
      <c r="AV136" s="559"/>
    </row>
    <row r="137" spans="1:48" s="16" customFormat="1" ht="18" customHeight="1">
      <c r="A137" s="93" t="s">
        <v>210</v>
      </c>
      <c r="B137" s="97" t="s">
        <v>455</v>
      </c>
      <c r="C137" s="175">
        <v>198</v>
      </c>
      <c r="D137" s="109">
        <v>22</v>
      </c>
      <c r="E137" s="147">
        <v>37</v>
      </c>
      <c r="F137" s="209">
        <v>6109</v>
      </c>
      <c r="G137" s="206">
        <v>6069</v>
      </c>
      <c r="H137" s="210">
        <v>2579</v>
      </c>
      <c r="I137" s="206">
        <v>9048</v>
      </c>
      <c r="J137" s="207">
        <v>6679</v>
      </c>
      <c r="K137" s="208">
        <f>+I137+J137</f>
        <v>15727</v>
      </c>
      <c r="L137" s="207" t="s">
        <v>442</v>
      </c>
      <c r="M137" s="208">
        <v>206</v>
      </c>
      <c r="N137" s="357">
        <f>SUM(I137:M137)-K137</f>
        <v>15933</v>
      </c>
      <c r="AA137" s="559"/>
      <c r="AB137" s="559"/>
      <c r="AC137" s="559"/>
      <c r="AD137" s="559"/>
      <c r="AE137" s="559"/>
      <c r="AF137" s="559"/>
      <c r="AG137" s="559"/>
      <c r="AH137" s="559"/>
      <c r="AI137" s="559"/>
      <c r="AJ137" s="559"/>
      <c r="AK137" s="559"/>
      <c r="AL137" s="559"/>
      <c r="AM137" s="559"/>
      <c r="AN137" s="559"/>
      <c r="AO137" s="559"/>
      <c r="AP137" s="559"/>
      <c r="AQ137" s="559"/>
      <c r="AR137" s="559"/>
      <c r="AS137" s="559"/>
      <c r="AT137" s="559"/>
      <c r="AU137" s="559"/>
      <c r="AV137" s="559"/>
    </row>
    <row r="138" spans="1:48" s="16" customFormat="1" ht="18" customHeight="1">
      <c r="A138" s="93" t="s">
        <v>211</v>
      </c>
      <c r="B138" s="97" t="s">
        <v>456</v>
      </c>
      <c r="C138" s="318">
        <v>277</v>
      </c>
      <c r="D138" s="298">
        <v>22</v>
      </c>
      <c r="E138" s="234">
        <v>37</v>
      </c>
      <c r="F138" s="209">
        <v>9392</v>
      </c>
      <c r="G138" s="206">
        <v>6182</v>
      </c>
      <c r="H138" s="210">
        <v>2426</v>
      </c>
      <c r="I138" s="206">
        <v>12442</v>
      </c>
      <c r="J138" s="207">
        <v>13187</v>
      </c>
      <c r="K138" s="208">
        <f>+I138+J138</f>
        <v>25629</v>
      </c>
      <c r="L138" s="207" t="s">
        <v>442</v>
      </c>
      <c r="M138" s="208">
        <v>584</v>
      </c>
      <c r="N138" s="357">
        <f>SUM(I138:M138)-K138</f>
        <v>26213</v>
      </c>
      <c r="AA138" s="560"/>
      <c r="AB138" s="559"/>
      <c r="AC138" s="559"/>
      <c r="AD138" s="559"/>
      <c r="AE138" s="559"/>
      <c r="AF138" s="559"/>
      <c r="AG138" s="559"/>
      <c r="AH138" s="559"/>
      <c r="AI138" s="559"/>
      <c r="AJ138" s="559"/>
      <c r="AK138" s="559"/>
      <c r="AL138" s="559"/>
      <c r="AM138" s="559"/>
      <c r="AN138" s="559"/>
      <c r="AO138" s="559"/>
      <c r="AP138" s="559"/>
      <c r="AQ138" s="559"/>
      <c r="AR138" s="559"/>
      <c r="AS138" s="559"/>
      <c r="AT138" s="559"/>
      <c r="AU138" s="559"/>
      <c r="AV138" s="559"/>
    </row>
    <row r="139" spans="1:48" s="4" customFormat="1" ht="18" customHeight="1">
      <c r="A139" s="81" t="s">
        <v>422</v>
      </c>
      <c r="B139" s="80" t="s">
        <v>212</v>
      </c>
      <c r="C139" s="256">
        <v>165</v>
      </c>
      <c r="D139" s="187">
        <v>89</v>
      </c>
      <c r="E139" s="324">
        <v>40</v>
      </c>
      <c r="F139" s="323">
        <v>93350</v>
      </c>
      <c r="G139" s="256">
        <v>27911</v>
      </c>
      <c r="H139" s="324">
        <v>1919</v>
      </c>
      <c r="I139" s="256">
        <v>99464</v>
      </c>
      <c r="J139" s="296">
        <v>96217</v>
      </c>
      <c r="K139" s="187">
        <v>195681</v>
      </c>
      <c r="L139" s="296" t="s">
        <v>442</v>
      </c>
      <c r="M139" s="187">
        <v>2195</v>
      </c>
      <c r="N139" s="257">
        <f>SUM(I139:M139)-K139</f>
        <v>197876</v>
      </c>
      <c r="R139" s="22">
        <f>F139</f>
        <v>93350</v>
      </c>
      <c r="S139" s="22">
        <f t="shared" ref="S139:Z139" si="45">G139</f>
        <v>27911</v>
      </c>
      <c r="T139" s="22">
        <f t="shared" si="45"/>
        <v>1919</v>
      </c>
      <c r="U139" s="22">
        <f t="shared" si="45"/>
        <v>99464</v>
      </c>
      <c r="V139" s="22">
        <f t="shared" si="45"/>
        <v>96217</v>
      </c>
      <c r="W139" s="22">
        <f t="shared" si="45"/>
        <v>195681</v>
      </c>
      <c r="X139" s="22" t="str">
        <f t="shared" si="45"/>
        <v>／</v>
      </c>
      <c r="Y139" s="22">
        <f t="shared" si="45"/>
        <v>2195</v>
      </c>
      <c r="Z139" s="22">
        <f t="shared" si="45"/>
        <v>197876</v>
      </c>
      <c r="AA139" s="544"/>
      <c r="AB139" s="544"/>
      <c r="AC139" s="544"/>
      <c r="AD139" s="544"/>
      <c r="AE139" s="544"/>
      <c r="AF139" s="544"/>
      <c r="AG139" s="544"/>
      <c r="AH139" s="544"/>
      <c r="AI139" s="544"/>
      <c r="AJ139" s="544"/>
      <c r="AK139" s="544"/>
      <c r="AL139" s="544"/>
      <c r="AM139" s="544"/>
      <c r="AN139" s="544"/>
      <c r="AO139" s="544"/>
      <c r="AP139" s="544"/>
      <c r="AQ139" s="544"/>
      <c r="AR139" s="544"/>
      <c r="AS139" s="544"/>
      <c r="AT139" s="544"/>
      <c r="AU139" s="544"/>
      <c r="AV139" s="544"/>
    </row>
    <row r="140" spans="1:48" s="4" customFormat="1" ht="18" customHeight="1">
      <c r="A140" s="81" t="s">
        <v>213</v>
      </c>
      <c r="B140" s="80" t="s">
        <v>214</v>
      </c>
      <c r="C140" s="329">
        <v>136</v>
      </c>
      <c r="D140" s="293">
        <v>107</v>
      </c>
      <c r="E140" s="330">
        <v>0</v>
      </c>
      <c r="F140" s="323">
        <v>173452</v>
      </c>
      <c r="G140" s="256">
        <v>198992</v>
      </c>
      <c r="H140" s="324">
        <v>11838</v>
      </c>
      <c r="I140" s="256">
        <v>300160</v>
      </c>
      <c r="J140" s="296">
        <v>141598</v>
      </c>
      <c r="K140" s="187">
        <f>+I140+J140</f>
        <v>441758</v>
      </c>
      <c r="L140" s="296" t="s">
        <v>440</v>
      </c>
      <c r="M140" s="187">
        <v>123591</v>
      </c>
      <c r="N140" s="257">
        <f>+I140+J140+M140</f>
        <v>565349</v>
      </c>
      <c r="R140" s="22">
        <f t="shared" ref="R140:Z141" si="46">F140</f>
        <v>173452</v>
      </c>
      <c r="S140" s="22">
        <f t="shared" si="46"/>
        <v>198992</v>
      </c>
      <c r="T140" s="22">
        <f t="shared" si="46"/>
        <v>11838</v>
      </c>
      <c r="U140" s="22">
        <f t="shared" si="46"/>
        <v>300160</v>
      </c>
      <c r="V140" s="22">
        <f t="shared" si="46"/>
        <v>141598</v>
      </c>
      <c r="W140" s="22">
        <f t="shared" si="46"/>
        <v>441758</v>
      </c>
      <c r="X140" s="22" t="str">
        <f t="shared" si="46"/>
        <v>／</v>
      </c>
      <c r="Y140" s="22">
        <f t="shared" si="46"/>
        <v>123591</v>
      </c>
      <c r="Z140" s="22">
        <f t="shared" si="46"/>
        <v>565349</v>
      </c>
      <c r="AA140" s="544"/>
      <c r="AB140" s="544"/>
      <c r="AC140" s="544"/>
      <c r="AD140" s="544"/>
      <c r="AE140" s="544"/>
      <c r="AF140" s="544"/>
      <c r="AG140" s="544"/>
      <c r="AH140" s="544"/>
      <c r="AI140" s="544"/>
      <c r="AJ140" s="544"/>
      <c r="AK140" s="544"/>
      <c r="AL140" s="544"/>
      <c r="AM140" s="544"/>
      <c r="AN140" s="544"/>
      <c r="AO140" s="544"/>
      <c r="AP140" s="544"/>
      <c r="AQ140" s="544"/>
      <c r="AR140" s="544"/>
      <c r="AS140" s="544"/>
      <c r="AT140" s="544"/>
      <c r="AU140" s="544"/>
      <c r="AV140" s="544"/>
    </row>
    <row r="141" spans="1:48" s="17" customFormat="1" ht="18" customHeight="1">
      <c r="A141" s="98" t="s">
        <v>457</v>
      </c>
      <c r="B141" s="99" t="s">
        <v>481</v>
      </c>
      <c r="C141" s="192"/>
      <c r="D141" s="193"/>
      <c r="E141" s="194"/>
      <c r="F141" s="365">
        <f t="shared" ref="F141:N141" si="47">SUM(F142:F145)</f>
        <v>85520</v>
      </c>
      <c r="G141" s="366">
        <f t="shared" si="47"/>
        <v>42293</v>
      </c>
      <c r="H141" s="367">
        <f t="shared" si="47"/>
        <v>3323</v>
      </c>
      <c r="I141" s="366">
        <f t="shared" si="47"/>
        <v>93011</v>
      </c>
      <c r="J141" s="368">
        <f t="shared" si="47"/>
        <v>61173</v>
      </c>
      <c r="K141" s="369">
        <f t="shared" si="47"/>
        <v>154184</v>
      </c>
      <c r="L141" s="368">
        <f t="shared" si="47"/>
        <v>7343</v>
      </c>
      <c r="M141" s="369">
        <f t="shared" si="47"/>
        <v>30660</v>
      </c>
      <c r="N141" s="370">
        <f t="shared" si="47"/>
        <v>192187</v>
      </c>
      <c r="R141" s="25">
        <f t="shared" si="46"/>
        <v>85520</v>
      </c>
      <c r="S141" s="25">
        <f t="shared" si="46"/>
        <v>42293</v>
      </c>
      <c r="T141" s="25">
        <f t="shared" si="46"/>
        <v>3323</v>
      </c>
      <c r="U141" s="25">
        <f t="shared" si="46"/>
        <v>93011</v>
      </c>
      <c r="V141" s="25">
        <f t="shared" si="46"/>
        <v>61173</v>
      </c>
      <c r="W141" s="25">
        <f t="shared" si="46"/>
        <v>154184</v>
      </c>
      <c r="X141" s="25">
        <f t="shared" si="46"/>
        <v>7343</v>
      </c>
      <c r="Y141" s="25">
        <f t="shared" si="46"/>
        <v>30660</v>
      </c>
      <c r="Z141" s="25">
        <f t="shared" si="46"/>
        <v>192187</v>
      </c>
      <c r="AA141" s="551"/>
      <c r="AB141" s="560"/>
      <c r="AC141" s="560"/>
      <c r="AD141" s="560"/>
      <c r="AE141" s="560"/>
      <c r="AF141" s="560"/>
      <c r="AG141" s="560"/>
      <c r="AH141" s="560"/>
      <c r="AI141" s="560"/>
      <c r="AJ141" s="560"/>
      <c r="AK141" s="560"/>
      <c r="AL141" s="560"/>
      <c r="AM141" s="560"/>
      <c r="AN141" s="560"/>
      <c r="AO141" s="560"/>
      <c r="AP141" s="560"/>
      <c r="AQ141" s="560"/>
      <c r="AR141" s="560"/>
      <c r="AS141" s="560"/>
      <c r="AT141" s="560"/>
      <c r="AU141" s="560"/>
      <c r="AV141" s="560"/>
    </row>
    <row r="142" spans="1:48" s="9" customFormat="1" ht="18" customHeight="1">
      <c r="A142" s="100" t="s">
        <v>215</v>
      </c>
      <c r="B142" s="101" t="s">
        <v>482</v>
      </c>
      <c r="C142" s="371">
        <v>235</v>
      </c>
      <c r="D142" s="372">
        <v>23</v>
      </c>
      <c r="E142" s="373">
        <v>29</v>
      </c>
      <c r="F142" s="374">
        <v>76229</v>
      </c>
      <c r="G142" s="375">
        <v>39966</v>
      </c>
      <c r="H142" s="376">
        <v>3071</v>
      </c>
      <c r="I142" s="375">
        <v>87451</v>
      </c>
      <c r="J142" s="377">
        <v>52058</v>
      </c>
      <c r="K142" s="378">
        <f>+I142+J142</f>
        <v>139509</v>
      </c>
      <c r="L142" s="379">
        <v>7343</v>
      </c>
      <c r="M142" s="380">
        <v>30364</v>
      </c>
      <c r="N142" s="381">
        <f>SUM(I142:M142)-K142</f>
        <v>177216</v>
      </c>
      <c r="AA142" s="551"/>
      <c r="AB142" s="551"/>
      <c r="AC142" s="551"/>
      <c r="AD142" s="551"/>
      <c r="AE142" s="551"/>
      <c r="AF142" s="551"/>
      <c r="AG142" s="551"/>
      <c r="AH142" s="551"/>
      <c r="AI142" s="551"/>
      <c r="AJ142" s="551"/>
      <c r="AK142" s="551"/>
      <c r="AL142" s="551"/>
      <c r="AM142" s="551"/>
      <c r="AN142" s="551"/>
      <c r="AO142" s="551"/>
      <c r="AP142" s="551"/>
      <c r="AQ142" s="551"/>
      <c r="AR142" s="551"/>
      <c r="AS142" s="551"/>
      <c r="AT142" s="551"/>
      <c r="AU142" s="551"/>
      <c r="AV142" s="551"/>
    </row>
    <row r="143" spans="1:48" s="9" customFormat="1" ht="18" customHeight="1">
      <c r="A143" s="102" t="s">
        <v>216</v>
      </c>
      <c r="B143" s="103" t="s">
        <v>483</v>
      </c>
      <c r="C143" s="192">
        <v>245</v>
      </c>
      <c r="D143" s="193">
        <v>23</v>
      </c>
      <c r="E143" s="194">
        <v>26</v>
      </c>
      <c r="F143" s="382">
        <v>4389</v>
      </c>
      <c r="G143" s="383">
        <v>999</v>
      </c>
      <c r="H143" s="384">
        <v>119</v>
      </c>
      <c r="I143" s="383">
        <v>2711</v>
      </c>
      <c r="J143" s="385">
        <v>2052</v>
      </c>
      <c r="K143" s="386">
        <f>+I143+J143</f>
        <v>4763</v>
      </c>
      <c r="L143" s="377" t="s">
        <v>442</v>
      </c>
      <c r="M143" s="386">
        <v>166</v>
      </c>
      <c r="N143" s="381">
        <f>SUM(I143:M143)-K143</f>
        <v>4929</v>
      </c>
      <c r="AA143" s="551"/>
      <c r="AB143" s="551"/>
      <c r="AC143" s="551"/>
      <c r="AD143" s="551"/>
      <c r="AE143" s="551"/>
      <c r="AF143" s="551"/>
      <c r="AG143" s="551"/>
      <c r="AH143" s="551"/>
      <c r="AI143" s="551"/>
      <c r="AJ143" s="551"/>
      <c r="AK143" s="551"/>
      <c r="AL143" s="551"/>
      <c r="AM143" s="551"/>
      <c r="AN143" s="551"/>
      <c r="AO143" s="551"/>
      <c r="AP143" s="551"/>
      <c r="AQ143" s="551"/>
      <c r="AR143" s="551"/>
      <c r="AS143" s="551"/>
      <c r="AT143" s="551"/>
      <c r="AU143" s="551"/>
      <c r="AV143" s="551"/>
    </row>
    <row r="144" spans="1:48" s="9" customFormat="1" ht="18" customHeight="1">
      <c r="A144" s="102" t="s">
        <v>217</v>
      </c>
      <c r="B144" s="103" t="s">
        <v>484</v>
      </c>
      <c r="C144" s="192">
        <v>203</v>
      </c>
      <c r="D144" s="193">
        <v>17</v>
      </c>
      <c r="E144" s="194">
        <v>22</v>
      </c>
      <c r="F144" s="374">
        <v>67</v>
      </c>
      <c r="G144" s="375">
        <v>36</v>
      </c>
      <c r="H144" s="376">
        <v>4</v>
      </c>
      <c r="I144" s="375">
        <v>99</v>
      </c>
      <c r="J144" s="377">
        <v>27</v>
      </c>
      <c r="K144" s="378">
        <f>+I144+J144</f>
        <v>126</v>
      </c>
      <c r="L144" s="377" t="s">
        <v>442</v>
      </c>
      <c r="M144" s="378">
        <v>0</v>
      </c>
      <c r="N144" s="381">
        <f>SUM(I144:M144)-K144</f>
        <v>126</v>
      </c>
      <c r="AA144" s="551"/>
      <c r="AB144" s="551"/>
      <c r="AC144" s="551"/>
      <c r="AD144" s="551"/>
      <c r="AE144" s="551"/>
      <c r="AF144" s="551"/>
      <c r="AG144" s="551"/>
      <c r="AH144" s="551"/>
      <c r="AI144" s="551"/>
      <c r="AJ144" s="551"/>
      <c r="AK144" s="551"/>
      <c r="AL144" s="551"/>
      <c r="AM144" s="551"/>
      <c r="AN144" s="551"/>
      <c r="AO144" s="551"/>
      <c r="AP144" s="551"/>
      <c r="AQ144" s="551"/>
      <c r="AR144" s="551"/>
      <c r="AS144" s="551"/>
      <c r="AT144" s="551"/>
      <c r="AU144" s="551"/>
      <c r="AV144" s="551"/>
    </row>
    <row r="145" spans="1:48" s="9" customFormat="1" ht="18" customHeight="1">
      <c r="A145" s="100" t="s">
        <v>218</v>
      </c>
      <c r="B145" s="101" t="s">
        <v>485</v>
      </c>
      <c r="C145" s="387">
        <v>248</v>
      </c>
      <c r="D145" s="388">
        <v>23</v>
      </c>
      <c r="E145" s="389">
        <v>30</v>
      </c>
      <c r="F145" s="374">
        <v>4835</v>
      </c>
      <c r="G145" s="375">
        <v>1292</v>
      </c>
      <c r="H145" s="376">
        <v>129</v>
      </c>
      <c r="I145" s="375">
        <v>2750</v>
      </c>
      <c r="J145" s="377">
        <v>7036</v>
      </c>
      <c r="K145" s="378">
        <f>+I145+J145</f>
        <v>9786</v>
      </c>
      <c r="L145" s="377" t="s">
        <v>442</v>
      </c>
      <c r="M145" s="378">
        <v>130</v>
      </c>
      <c r="N145" s="381">
        <f>SUM(I145:M145)-K145</f>
        <v>9916</v>
      </c>
      <c r="AA145" s="560"/>
      <c r="AB145" s="551"/>
      <c r="AC145" s="551"/>
      <c r="AD145" s="551"/>
      <c r="AE145" s="551"/>
      <c r="AF145" s="551"/>
      <c r="AG145" s="551"/>
      <c r="AH145" s="551"/>
      <c r="AI145" s="551"/>
      <c r="AJ145" s="551"/>
      <c r="AK145" s="551"/>
      <c r="AL145" s="551"/>
      <c r="AM145" s="551"/>
      <c r="AN145" s="551"/>
      <c r="AO145" s="551"/>
      <c r="AP145" s="551"/>
      <c r="AQ145" s="551"/>
      <c r="AR145" s="551"/>
      <c r="AS145" s="551"/>
      <c r="AT145" s="551"/>
      <c r="AU145" s="551"/>
      <c r="AV145" s="551"/>
    </row>
    <row r="146" spans="1:48" s="15" customFormat="1" ht="18" customHeight="1">
      <c r="A146" s="81" t="s">
        <v>219</v>
      </c>
      <c r="B146" s="80" t="s">
        <v>220</v>
      </c>
      <c r="C146" s="142"/>
      <c r="D146" s="143"/>
      <c r="E146" s="145"/>
      <c r="F146" s="285" t="s">
        <v>468</v>
      </c>
      <c r="G146" s="282" t="s">
        <v>468</v>
      </c>
      <c r="H146" s="390" t="s">
        <v>470</v>
      </c>
      <c r="I146" s="329">
        <f>SUM(I147:I153)</f>
        <v>341972</v>
      </c>
      <c r="J146" s="391" t="s">
        <v>470</v>
      </c>
      <c r="K146" s="283">
        <f>SUM(K147:K153)</f>
        <v>341972</v>
      </c>
      <c r="L146" s="286" t="s">
        <v>440</v>
      </c>
      <c r="M146" s="283">
        <f>SUM(M147:M153)</f>
        <v>37373</v>
      </c>
      <c r="N146" s="287">
        <f>SUM(N147:N153)</f>
        <v>379345</v>
      </c>
      <c r="R146" s="24" t="str">
        <f t="shared" ref="R146:Z146" si="48">F146</f>
        <v>-</v>
      </c>
      <c r="S146" s="24" t="str">
        <f t="shared" si="48"/>
        <v>-</v>
      </c>
      <c r="T146" s="24" t="str">
        <f t="shared" si="48"/>
        <v>***</v>
      </c>
      <c r="U146" s="24">
        <f t="shared" si="48"/>
        <v>341972</v>
      </c>
      <c r="V146" s="24" t="str">
        <f t="shared" si="48"/>
        <v>***</v>
      </c>
      <c r="W146" s="24">
        <f t="shared" si="48"/>
        <v>341972</v>
      </c>
      <c r="X146" s="24" t="str">
        <f t="shared" si="48"/>
        <v>／</v>
      </c>
      <c r="Y146" s="24">
        <f t="shared" si="48"/>
        <v>37373</v>
      </c>
      <c r="Z146" s="24">
        <f t="shared" si="48"/>
        <v>379345</v>
      </c>
      <c r="AA146" s="550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549"/>
      <c r="AL146" s="549"/>
      <c r="AM146" s="549"/>
      <c r="AN146" s="549"/>
      <c r="AO146" s="549"/>
      <c r="AP146" s="549"/>
      <c r="AQ146" s="549"/>
      <c r="AR146" s="549"/>
      <c r="AS146" s="549"/>
      <c r="AT146" s="549"/>
      <c r="AU146" s="549"/>
      <c r="AV146" s="549"/>
    </row>
    <row r="147" spans="1:48" s="8" customFormat="1" ht="18" customHeight="1">
      <c r="A147" s="84" t="s">
        <v>221</v>
      </c>
      <c r="B147" s="57" t="s">
        <v>222</v>
      </c>
      <c r="C147" s="142">
        <v>262</v>
      </c>
      <c r="D147" s="143">
        <v>13</v>
      </c>
      <c r="E147" s="145">
        <v>41</v>
      </c>
      <c r="F147" s="131" t="s">
        <v>532</v>
      </c>
      <c r="G147" s="127">
        <v>109998</v>
      </c>
      <c r="H147" s="392" t="s">
        <v>470</v>
      </c>
      <c r="I147" s="127">
        <v>238381</v>
      </c>
      <c r="J147" s="319" t="s">
        <v>470</v>
      </c>
      <c r="K147" s="129">
        <f>+I147</f>
        <v>238381</v>
      </c>
      <c r="L147" s="128" t="s">
        <v>440</v>
      </c>
      <c r="M147" s="129">
        <v>29575</v>
      </c>
      <c r="N147" s="243">
        <f t="shared" ref="N147:N153" si="49">SUM(I147:M147)-K147</f>
        <v>267956</v>
      </c>
      <c r="AA147" s="550"/>
      <c r="AB147" s="550"/>
      <c r="AC147" s="550"/>
      <c r="AD147" s="550"/>
      <c r="AE147" s="550"/>
      <c r="AF147" s="550"/>
      <c r="AG147" s="550"/>
      <c r="AH147" s="550"/>
      <c r="AI147" s="550"/>
      <c r="AJ147" s="550"/>
      <c r="AK147" s="550"/>
      <c r="AL147" s="550"/>
      <c r="AM147" s="550"/>
      <c r="AN147" s="550"/>
      <c r="AO147" s="550"/>
      <c r="AP147" s="550"/>
      <c r="AQ147" s="550"/>
      <c r="AR147" s="550"/>
      <c r="AS147" s="550"/>
      <c r="AT147" s="550"/>
      <c r="AU147" s="550"/>
      <c r="AV147" s="550"/>
    </row>
    <row r="148" spans="1:48" s="8" customFormat="1" ht="18" customHeight="1">
      <c r="A148" s="84" t="s">
        <v>223</v>
      </c>
      <c r="B148" s="57" t="s">
        <v>224</v>
      </c>
      <c r="C148" s="142">
        <v>169</v>
      </c>
      <c r="D148" s="143">
        <v>6</v>
      </c>
      <c r="E148" s="145">
        <v>28</v>
      </c>
      <c r="F148" s="322" t="s">
        <v>495</v>
      </c>
      <c r="G148" s="317" t="s">
        <v>470</v>
      </c>
      <c r="H148" s="392" t="s">
        <v>18</v>
      </c>
      <c r="I148" s="127">
        <v>16047</v>
      </c>
      <c r="J148" s="319" t="s">
        <v>470</v>
      </c>
      <c r="K148" s="129">
        <f t="shared" ref="K148:K153" si="50">+I148</f>
        <v>16047</v>
      </c>
      <c r="L148" s="128" t="s">
        <v>440</v>
      </c>
      <c r="M148" s="129">
        <v>1344</v>
      </c>
      <c r="N148" s="243">
        <f t="shared" si="49"/>
        <v>17391</v>
      </c>
      <c r="AA148" s="550"/>
      <c r="AB148" s="550"/>
      <c r="AC148" s="550"/>
      <c r="AD148" s="550"/>
      <c r="AE148" s="550"/>
      <c r="AF148" s="550"/>
      <c r="AG148" s="550"/>
      <c r="AH148" s="550"/>
      <c r="AI148" s="550"/>
      <c r="AJ148" s="550"/>
      <c r="AK148" s="550"/>
      <c r="AL148" s="550"/>
      <c r="AM148" s="550"/>
      <c r="AN148" s="550"/>
      <c r="AO148" s="550"/>
      <c r="AP148" s="550"/>
      <c r="AQ148" s="550"/>
      <c r="AR148" s="550"/>
      <c r="AS148" s="550"/>
      <c r="AT148" s="550"/>
      <c r="AU148" s="550"/>
      <c r="AV148" s="550"/>
    </row>
    <row r="149" spans="1:48" s="8" customFormat="1" ht="18" customHeight="1">
      <c r="A149" s="84" t="s">
        <v>225</v>
      </c>
      <c r="B149" s="57" t="s">
        <v>226</v>
      </c>
      <c r="C149" s="142">
        <v>240</v>
      </c>
      <c r="D149" s="143">
        <v>10</v>
      </c>
      <c r="E149" s="145">
        <v>41</v>
      </c>
      <c r="F149" s="322" t="s">
        <v>495</v>
      </c>
      <c r="G149" s="317" t="s">
        <v>470</v>
      </c>
      <c r="H149" s="392" t="s">
        <v>18</v>
      </c>
      <c r="I149" s="127">
        <v>13713</v>
      </c>
      <c r="J149" s="319" t="s">
        <v>470</v>
      </c>
      <c r="K149" s="129">
        <f t="shared" si="50"/>
        <v>13713</v>
      </c>
      <c r="L149" s="128" t="s">
        <v>440</v>
      </c>
      <c r="M149" s="129">
        <v>1946</v>
      </c>
      <c r="N149" s="243">
        <f t="shared" si="49"/>
        <v>15659</v>
      </c>
      <c r="AA149" s="550"/>
      <c r="AB149" s="550"/>
      <c r="AC149" s="550"/>
      <c r="AD149" s="550"/>
      <c r="AE149" s="550"/>
      <c r="AF149" s="550"/>
      <c r="AG149" s="550"/>
      <c r="AH149" s="550"/>
      <c r="AI149" s="550"/>
      <c r="AJ149" s="550"/>
      <c r="AK149" s="550"/>
      <c r="AL149" s="550"/>
      <c r="AM149" s="550"/>
      <c r="AN149" s="550"/>
      <c r="AO149" s="550"/>
      <c r="AP149" s="550"/>
      <c r="AQ149" s="550"/>
      <c r="AR149" s="550"/>
      <c r="AS149" s="550"/>
      <c r="AT149" s="550"/>
      <c r="AU149" s="550"/>
      <c r="AV149" s="550"/>
    </row>
    <row r="150" spans="1:48" s="8" customFormat="1" ht="18" customHeight="1">
      <c r="A150" s="82" t="s">
        <v>227</v>
      </c>
      <c r="B150" s="63" t="s">
        <v>228</v>
      </c>
      <c r="C150" s="142">
        <v>169</v>
      </c>
      <c r="D150" s="143">
        <v>6</v>
      </c>
      <c r="E150" s="145">
        <v>28</v>
      </c>
      <c r="F150" s="322" t="s">
        <v>495</v>
      </c>
      <c r="G150" s="317" t="s">
        <v>470</v>
      </c>
      <c r="H150" s="392" t="s">
        <v>18</v>
      </c>
      <c r="I150" s="127">
        <v>21951</v>
      </c>
      <c r="J150" s="319" t="s">
        <v>470</v>
      </c>
      <c r="K150" s="129">
        <f t="shared" si="50"/>
        <v>21951</v>
      </c>
      <c r="L150" s="128" t="s">
        <v>440</v>
      </c>
      <c r="M150" s="129">
        <v>786</v>
      </c>
      <c r="N150" s="243">
        <f t="shared" si="49"/>
        <v>22737</v>
      </c>
      <c r="AA150" s="550"/>
      <c r="AB150" s="550"/>
      <c r="AC150" s="550"/>
      <c r="AD150" s="550"/>
      <c r="AE150" s="550"/>
      <c r="AF150" s="550"/>
      <c r="AG150" s="550"/>
      <c r="AH150" s="550"/>
      <c r="AI150" s="550"/>
      <c r="AJ150" s="550"/>
      <c r="AK150" s="550"/>
      <c r="AL150" s="550"/>
      <c r="AM150" s="550"/>
      <c r="AN150" s="550"/>
      <c r="AO150" s="550"/>
      <c r="AP150" s="550"/>
      <c r="AQ150" s="550"/>
      <c r="AR150" s="550"/>
      <c r="AS150" s="550"/>
      <c r="AT150" s="550"/>
      <c r="AU150" s="550"/>
      <c r="AV150" s="550"/>
    </row>
    <row r="151" spans="1:48" s="8" customFormat="1" ht="18" customHeight="1">
      <c r="A151" s="84" t="s">
        <v>229</v>
      </c>
      <c r="B151" s="57" t="s">
        <v>230</v>
      </c>
      <c r="C151" s="142">
        <v>167</v>
      </c>
      <c r="D151" s="143">
        <v>7</v>
      </c>
      <c r="E151" s="145">
        <v>28</v>
      </c>
      <c r="F151" s="322" t="s">
        <v>495</v>
      </c>
      <c r="G151" s="317" t="s">
        <v>470</v>
      </c>
      <c r="H151" s="392" t="s">
        <v>18</v>
      </c>
      <c r="I151" s="127">
        <v>13292</v>
      </c>
      <c r="J151" s="319" t="s">
        <v>470</v>
      </c>
      <c r="K151" s="129">
        <f t="shared" si="50"/>
        <v>13292</v>
      </c>
      <c r="L151" s="128" t="s">
        <v>440</v>
      </c>
      <c r="M151" s="129">
        <v>1245</v>
      </c>
      <c r="N151" s="243">
        <f t="shared" si="49"/>
        <v>14537</v>
      </c>
      <c r="AA151" s="550"/>
      <c r="AB151" s="550"/>
      <c r="AC151" s="550"/>
      <c r="AD151" s="550"/>
      <c r="AE151" s="550"/>
      <c r="AF151" s="550"/>
      <c r="AG151" s="550"/>
      <c r="AH151" s="550"/>
      <c r="AI151" s="550"/>
      <c r="AJ151" s="550"/>
      <c r="AK151" s="550"/>
      <c r="AL151" s="550"/>
      <c r="AM151" s="550"/>
      <c r="AN151" s="550"/>
      <c r="AO151" s="550"/>
      <c r="AP151" s="550"/>
      <c r="AQ151" s="550"/>
      <c r="AR151" s="550"/>
      <c r="AS151" s="550"/>
      <c r="AT151" s="550"/>
      <c r="AU151" s="550"/>
      <c r="AV151" s="550"/>
    </row>
    <row r="152" spans="1:48" s="8" customFormat="1" ht="18" customHeight="1">
      <c r="A152" s="84" t="s">
        <v>231</v>
      </c>
      <c r="B152" s="57" t="s">
        <v>232</v>
      </c>
      <c r="C152" s="142">
        <v>168</v>
      </c>
      <c r="D152" s="143">
        <v>6</v>
      </c>
      <c r="E152" s="145">
        <v>28</v>
      </c>
      <c r="F152" s="322" t="s">
        <v>495</v>
      </c>
      <c r="G152" s="317" t="s">
        <v>470</v>
      </c>
      <c r="H152" s="392" t="s">
        <v>18</v>
      </c>
      <c r="I152" s="127">
        <v>19958</v>
      </c>
      <c r="J152" s="319" t="s">
        <v>470</v>
      </c>
      <c r="K152" s="129">
        <f t="shared" si="50"/>
        <v>19958</v>
      </c>
      <c r="L152" s="128" t="s">
        <v>440</v>
      </c>
      <c r="M152" s="129">
        <v>1137</v>
      </c>
      <c r="N152" s="243">
        <f t="shared" si="49"/>
        <v>21095</v>
      </c>
      <c r="AA152" s="550"/>
      <c r="AB152" s="550"/>
      <c r="AC152" s="550"/>
      <c r="AD152" s="550"/>
      <c r="AE152" s="550"/>
      <c r="AF152" s="550"/>
      <c r="AG152" s="550"/>
      <c r="AH152" s="550"/>
      <c r="AI152" s="550"/>
      <c r="AJ152" s="550"/>
      <c r="AK152" s="550"/>
      <c r="AL152" s="550"/>
      <c r="AM152" s="550"/>
      <c r="AN152" s="550"/>
      <c r="AO152" s="550"/>
      <c r="AP152" s="550"/>
      <c r="AQ152" s="550"/>
      <c r="AR152" s="550"/>
      <c r="AS152" s="550"/>
      <c r="AT152" s="550"/>
      <c r="AU152" s="550"/>
      <c r="AV152" s="550"/>
    </row>
    <row r="153" spans="1:48" s="8" customFormat="1" ht="18" customHeight="1">
      <c r="A153" s="84" t="s">
        <v>233</v>
      </c>
      <c r="B153" s="57" t="s">
        <v>234</v>
      </c>
      <c r="C153" s="236">
        <v>168</v>
      </c>
      <c r="D153" s="238">
        <v>7</v>
      </c>
      <c r="E153" s="235">
        <v>28</v>
      </c>
      <c r="F153" s="322" t="s">
        <v>495</v>
      </c>
      <c r="G153" s="317" t="s">
        <v>470</v>
      </c>
      <c r="H153" s="392" t="s">
        <v>18</v>
      </c>
      <c r="I153" s="127">
        <v>18630</v>
      </c>
      <c r="J153" s="319" t="s">
        <v>470</v>
      </c>
      <c r="K153" s="129">
        <f t="shared" si="50"/>
        <v>18630</v>
      </c>
      <c r="L153" s="128" t="s">
        <v>440</v>
      </c>
      <c r="M153" s="129">
        <v>1340</v>
      </c>
      <c r="N153" s="243">
        <f t="shared" si="49"/>
        <v>19970</v>
      </c>
      <c r="AA153" s="549"/>
      <c r="AB153" s="550"/>
      <c r="AC153" s="550"/>
      <c r="AD153" s="550"/>
      <c r="AE153" s="550"/>
      <c r="AF153" s="550"/>
      <c r="AG153" s="550"/>
      <c r="AH153" s="550"/>
      <c r="AI153" s="550"/>
      <c r="AJ153" s="550"/>
      <c r="AK153" s="550"/>
      <c r="AL153" s="550"/>
      <c r="AM153" s="550"/>
      <c r="AN153" s="550"/>
      <c r="AO153" s="550"/>
      <c r="AP153" s="550"/>
      <c r="AQ153" s="550"/>
      <c r="AR153" s="550"/>
      <c r="AS153" s="550"/>
      <c r="AT153" s="550"/>
      <c r="AU153" s="550"/>
      <c r="AV153" s="550"/>
    </row>
    <row r="154" spans="1:48" s="14" customFormat="1" ht="18" customHeight="1">
      <c r="A154" s="81">
        <v>24</v>
      </c>
      <c r="B154" s="80" t="s">
        <v>235</v>
      </c>
      <c r="C154" s="148"/>
      <c r="D154" s="149"/>
      <c r="E154" s="150"/>
      <c r="F154" s="328">
        <f>SUM(F155:F162)</f>
        <v>685040</v>
      </c>
      <c r="G154" s="329">
        <f t="shared" ref="G154:N154" si="51">SUM(G155:G162)</f>
        <v>98934</v>
      </c>
      <c r="H154" s="330">
        <f t="shared" si="51"/>
        <v>9116</v>
      </c>
      <c r="I154" s="329">
        <f t="shared" si="51"/>
        <v>883224</v>
      </c>
      <c r="J154" s="331">
        <f t="shared" si="51"/>
        <v>359529</v>
      </c>
      <c r="K154" s="293">
        <f t="shared" si="51"/>
        <v>1242753</v>
      </c>
      <c r="L154" s="331" t="s">
        <v>440</v>
      </c>
      <c r="M154" s="293">
        <f t="shared" si="51"/>
        <v>15130</v>
      </c>
      <c r="N154" s="295">
        <f t="shared" si="51"/>
        <v>1257883</v>
      </c>
      <c r="R154" s="22">
        <f t="shared" ref="R154:Z154" si="52">F154</f>
        <v>685040</v>
      </c>
      <c r="S154" s="22">
        <f t="shared" si="52"/>
        <v>98934</v>
      </c>
      <c r="T154" s="22">
        <f t="shared" si="52"/>
        <v>9116</v>
      </c>
      <c r="U154" s="22">
        <f t="shared" si="52"/>
        <v>883224</v>
      </c>
      <c r="V154" s="22">
        <f t="shared" si="52"/>
        <v>359529</v>
      </c>
      <c r="W154" s="22">
        <f t="shared" si="52"/>
        <v>1242753</v>
      </c>
      <c r="X154" s="22" t="str">
        <f t="shared" si="52"/>
        <v>／</v>
      </c>
      <c r="Y154" s="22">
        <f t="shared" si="52"/>
        <v>15130</v>
      </c>
      <c r="Z154" s="22">
        <f t="shared" si="52"/>
        <v>1257883</v>
      </c>
      <c r="AA154" s="536"/>
      <c r="AB154" s="546"/>
      <c r="AC154" s="546"/>
      <c r="AD154" s="546"/>
      <c r="AE154" s="546"/>
      <c r="AF154" s="546"/>
      <c r="AG154" s="546"/>
      <c r="AH154" s="546"/>
      <c r="AI154" s="546"/>
      <c r="AJ154" s="546"/>
      <c r="AK154" s="546"/>
      <c r="AL154" s="546"/>
      <c r="AM154" s="546"/>
      <c r="AN154" s="546"/>
      <c r="AO154" s="546"/>
      <c r="AP154" s="546"/>
      <c r="AQ154" s="546"/>
      <c r="AR154" s="546"/>
      <c r="AS154" s="546"/>
      <c r="AT154" s="546"/>
      <c r="AU154" s="546"/>
      <c r="AV154" s="546"/>
    </row>
    <row r="155" spans="1:48" ht="18" customHeight="1">
      <c r="A155" s="84" t="s">
        <v>236</v>
      </c>
      <c r="B155" s="57" t="s">
        <v>2</v>
      </c>
      <c r="C155" s="148">
        <v>244</v>
      </c>
      <c r="D155" s="189">
        <v>20</v>
      </c>
      <c r="E155" s="166">
        <v>33</v>
      </c>
      <c r="F155" s="393">
        <v>146214</v>
      </c>
      <c r="G155" s="394">
        <v>39523</v>
      </c>
      <c r="H155" s="395">
        <v>2191</v>
      </c>
      <c r="I155" s="394">
        <v>225133</v>
      </c>
      <c r="J155" s="396">
        <v>77161</v>
      </c>
      <c r="K155" s="129">
        <f t="shared" ref="K155:K162" si="53">+I155+J155</f>
        <v>302294</v>
      </c>
      <c r="L155" s="128" t="s">
        <v>440</v>
      </c>
      <c r="M155" s="396">
        <v>3057</v>
      </c>
      <c r="N155" s="243">
        <f t="shared" ref="N155:N162" si="54">SUM(I155:M155)-K155</f>
        <v>305351</v>
      </c>
      <c r="AA155" s="536"/>
      <c r="AB155" s="536"/>
      <c r="AC155" s="536"/>
      <c r="AD155" s="536"/>
      <c r="AE155" s="536"/>
      <c r="AF155" s="536"/>
      <c r="AG155" s="536"/>
      <c r="AH155" s="536"/>
      <c r="AI155" s="536"/>
      <c r="AJ155" s="536"/>
      <c r="AK155" s="536"/>
      <c r="AL155" s="536"/>
      <c r="AM155" s="536"/>
      <c r="AN155" s="536"/>
      <c r="AO155" s="536"/>
      <c r="AP155" s="536"/>
      <c r="AQ155" s="536"/>
      <c r="AR155" s="536"/>
      <c r="AS155" s="536"/>
      <c r="AT155" s="536"/>
      <c r="AU155" s="536"/>
      <c r="AV155" s="536"/>
    </row>
    <row r="156" spans="1:48" ht="18" customHeight="1">
      <c r="A156" s="84" t="s">
        <v>237</v>
      </c>
      <c r="B156" s="57" t="s">
        <v>238</v>
      </c>
      <c r="C156" s="148">
        <v>244</v>
      </c>
      <c r="D156" s="189">
        <v>20</v>
      </c>
      <c r="E156" s="166">
        <v>33</v>
      </c>
      <c r="F156" s="233">
        <v>143944</v>
      </c>
      <c r="G156" s="394">
        <v>15587</v>
      </c>
      <c r="H156" s="395">
        <v>1568</v>
      </c>
      <c r="I156" s="394">
        <v>132193</v>
      </c>
      <c r="J156" s="396">
        <v>67274</v>
      </c>
      <c r="K156" s="129">
        <f t="shared" si="53"/>
        <v>199467</v>
      </c>
      <c r="L156" s="128" t="s">
        <v>440</v>
      </c>
      <c r="M156" s="396">
        <v>1439</v>
      </c>
      <c r="N156" s="243">
        <f t="shared" si="54"/>
        <v>200906</v>
      </c>
      <c r="AA156" s="536"/>
      <c r="AB156" s="536"/>
      <c r="AC156" s="536"/>
      <c r="AD156" s="536"/>
      <c r="AE156" s="536"/>
      <c r="AF156" s="536"/>
      <c r="AG156" s="536"/>
      <c r="AH156" s="536"/>
      <c r="AI156" s="536"/>
      <c r="AJ156" s="536"/>
      <c r="AK156" s="536"/>
      <c r="AL156" s="536"/>
      <c r="AM156" s="536"/>
      <c r="AN156" s="536"/>
      <c r="AO156" s="536"/>
      <c r="AP156" s="536"/>
      <c r="AQ156" s="536"/>
      <c r="AR156" s="536"/>
      <c r="AS156" s="536"/>
      <c r="AT156" s="536"/>
      <c r="AU156" s="536"/>
      <c r="AV156" s="536"/>
    </row>
    <row r="157" spans="1:48" ht="18" customHeight="1">
      <c r="A157" s="84" t="s">
        <v>239</v>
      </c>
      <c r="B157" s="57" t="s">
        <v>240</v>
      </c>
      <c r="C157" s="148">
        <v>244</v>
      </c>
      <c r="D157" s="189">
        <v>20</v>
      </c>
      <c r="E157" s="166">
        <v>33</v>
      </c>
      <c r="F157" s="233">
        <v>49967</v>
      </c>
      <c r="G157" s="394">
        <v>7920</v>
      </c>
      <c r="H157" s="395">
        <v>572</v>
      </c>
      <c r="I157" s="394">
        <v>84230</v>
      </c>
      <c r="J157" s="396">
        <v>27005</v>
      </c>
      <c r="K157" s="129">
        <f t="shared" si="53"/>
        <v>111235</v>
      </c>
      <c r="L157" s="128" t="s">
        <v>440</v>
      </c>
      <c r="M157" s="396">
        <v>2954</v>
      </c>
      <c r="N157" s="243">
        <f t="shared" si="54"/>
        <v>114189</v>
      </c>
      <c r="AA157" s="536"/>
      <c r="AB157" s="536"/>
      <c r="AC157" s="536"/>
      <c r="AD157" s="536"/>
      <c r="AE157" s="536"/>
      <c r="AF157" s="536"/>
      <c r="AG157" s="536"/>
      <c r="AH157" s="536"/>
      <c r="AI157" s="536"/>
      <c r="AJ157" s="536"/>
      <c r="AK157" s="536"/>
      <c r="AL157" s="536"/>
      <c r="AM157" s="536"/>
      <c r="AN157" s="536"/>
      <c r="AO157" s="536"/>
      <c r="AP157" s="536"/>
      <c r="AQ157" s="536"/>
      <c r="AR157" s="536"/>
      <c r="AS157" s="536"/>
      <c r="AT157" s="536"/>
      <c r="AU157" s="536"/>
      <c r="AV157" s="536"/>
    </row>
    <row r="158" spans="1:48" ht="18" customHeight="1">
      <c r="A158" s="84" t="s">
        <v>241</v>
      </c>
      <c r="B158" s="57" t="s">
        <v>242</v>
      </c>
      <c r="C158" s="148">
        <v>240</v>
      </c>
      <c r="D158" s="189">
        <v>20</v>
      </c>
      <c r="E158" s="166">
        <v>33</v>
      </c>
      <c r="F158" s="233">
        <v>57351</v>
      </c>
      <c r="G158" s="394">
        <v>9063</v>
      </c>
      <c r="H158" s="395">
        <v>839</v>
      </c>
      <c r="I158" s="394">
        <v>95107</v>
      </c>
      <c r="J158" s="396">
        <v>35047</v>
      </c>
      <c r="K158" s="129">
        <f t="shared" si="53"/>
        <v>130154</v>
      </c>
      <c r="L158" s="128" t="s">
        <v>440</v>
      </c>
      <c r="M158" s="396">
        <v>1936</v>
      </c>
      <c r="N158" s="243">
        <f t="shared" si="54"/>
        <v>132090</v>
      </c>
      <c r="AA158" s="536"/>
      <c r="AB158" s="536"/>
      <c r="AC158" s="536"/>
      <c r="AD158" s="536"/>
      <c r="AE158" s="536"/>
      <c r="AF158" s="536"/>
      <c r="AG158" s="536"/>
      <c r="AH158" s="536"/>
      <c r="AI158" s="536"/>
      <c r="AJ158" s="536"/>
      <c r="AK158" s="536"/>
      <c r="AL158" s="536"/>
      <c r="AM158" s="536"/>
      <c r="AN158" s="536"/>
      <c r="AO158" s="536"/>
      <c r="AP158" s="536"/>
      <c r="AQ158" s="536"/>
      <c r="AR158" s="536"/>
      <c r="AS158" s="536"/>
      <c r="AT158" s="536"/>
      <c r="AU158" s="536"/>
      <c r="AV158" s="536"/>
    </row>
    <row r="159" spans="1:48" ht="18" customHeight="1">
      <c r="A159" s="84" t="s">
        <v>243</v>
      </c>
      <c r="B159" s="57" t="s">
        <v>244</v>
      </c>
      <c r="C159" s="148">
        <v>242</v>
      </c>
      <c r="D159" s="189">
        <v>20</v>
      </c>
      <c r="E159" s="166">
        <v>33</v>
      </c>
      <c r="F159" s="233">
        <v>27797</v>
      </c>
      <c r="G159" s="394">
        <v>3891</v>
      </c>
      <c r="H159" s="395">
        <v>495</v>
      </c>
      <c r="I159" s="394">
        <v>40135</v>
      </c>
      <c r="J159" s="396">
        <v>17601</v>
      </c>
      <c r="K159" s="129">
        <f t="shared" si="53"/>
        <v>57736</v>
      </c>
      <c r="L159" s="128" t="s">
        <v>440</v>
      </c>
      <c r="M159" s="396">
        <v>2097</v>
      </c>
      <c r="N159" s="243">
        <f t="shared" si="54"/>
        <v>59833</v>
      </c>
      <c r="AA159" s="536"/>
      <c r="AB159" s="536"/>
      <c r="AC159" s="536"/>
      <c r="AD159" s="536"/>
      <c r="AE159" s="536"/>
      <c r="AF159" s="536"/>
      <c r="AG159" s="536"/>
      <c r="AH159" s="536"/>
      <c r="AI159" s="536"/>
      <c r="AJ159" s="536"/>
      <c r="AK159" s="536"/>
      <c r="AL159" s="536"/>
      <c r="AM159" s="536"/>
      <c r="AN159" s="536"/>
      <c r="AO159" s="536"/>
      <c r="AP159" s="536"/>
      <c r="AQ159" s="536"/>
      <c r="AR159" s="536"/>
      <c r="AS159" s="536"/>
      <c r="AT159" s="536"/>
      <c r="AU159" s="536"/>
      <c r="AV159" s="536"/>
    </row>
    <row r="160" spans="1:48" ht="18" customHeight="1">
      <c r="A160" s="84" t="s">
        <v>245</v>
      </c>
      <c r="B160" s="57" t="s">
        <v>246</v>
      </c>
      <c r="C160" s="148">
        <v>242</v>
      </c>
      <c r="D160" s="189">
        <v>20</v>
      </c>
      <c r="E160" s="166">
        <v>33</v>
      </c>
      <c r="F160" s="233">
        <v>70864</v>
      </c>
      <c r="G160" s="394">
        <v>6099</v>
      </c>
      <c r="H160" s="395">
        <v>953</v>
      </c>
      <c r="I160" s="394">
        <v>63141</v>
      </c>
      <c r="J160" s="396">
        <v>30709</v>
      </c>
      <c r="K160" s="129">
        <f t="shared" si="53"/>
        <v>93850</v>
      </c>
      <c r="L160" s="128" t="s">
        <v>440</v>
      </c>
      <c r="M160" s="396">
        <v>899</v>
      </c>
      <c r="N160" s="243">
        <f t="shared" si="54"/>
        <v>94749</v>
      </c>
      <c r="AA160" s="536"/>
      <c r="AB160" s="536"/>
      <c r="AC160" s="536"/>
      <c r="AD160" s="536"/>
      <c r="AE160" s="536"/>
      <c r="AF160" s="536"/>
      <c r="AG160" s="536"/>
      <c r="AH160" s="536"/>
      <c r="AI160" s="536"/>
      <c r="AJ160" s="536"/>
      <c r="AK160" s="536"/>
      <c r="AL160" s="536"/>
      <c r="AM160" s="536"/>
      <c r="AN160" s="536"/>
      <c r="AO160" s="536"/>
      <c r="AP160" s="536"/>
      <c r="AQ160" s="536"/>
      <c r="AR160" s="536"/>
      <c r="AS160" s="536"/>
      <c r="AT160" s="536"/>
      <c r="AU160" s="536"/>
      <c r="AV160" s="536"/>
    </row>
    <row r="161" spans="1:48" ht="18" customHeight="1">
      <c r="A161" s="84" t="s">
        <v>247</v>
      </c>
      <c r="B161" s="57" t="s">
        <v>248</v>
      </c>
      <c r="C161" s="148">
        <v>241</v>
      </c>
      <c r="D161" s="189">
        <v>20</v>
      </c>
      <c r="E161" s="166">
        <v>33</v>
      </c>
      <c r="F161" s="233">
        <v>38592</v>
      </c>
      <c r="G161" s="394">
        <v>5865</v>
      </c>
      <c r="H161" s="395">
        <v>715</v>
      </c>
      <c r="I161" s="394">
        <v>43496</v>
      </c>
      <c r="J161" s="396">
        <v>19899</v>
      </c>
      <c r="K161" s="129">
        <f t="shared" si="53"/>
        <v>63395</v>
      </c>
      <c r="L161" s="128" t="s">
        <v>440</v>
      </c>
      <c r="M161" s="396">
        <v>1385</v>
      </c>
      <c r="N161" s="243">
        <f t="shared" si="54"/>
        <v>64780</v>
      </c>
      <c r="AA161" s="536"/>
      <c r="AB161" s="536"/>
      <c r="AC161" s="536"/>
      <c r="AD161" s="536"/>
      <c r="AE161" s="536"/>
      <c r="AF161" s="536"/>
      <c r="AG161" s="536"/>
      <c r="AH161" s="536"/>
      <c r="AI161" s="536"/>
      <c r="AJ161" s="536"/>
      <c r="AK161" s="536"/>
      <c r="AL161" s="536"/>
      <c r="AM161" s="536"/>
      <c r="AN161" s="536"/>
      <c r="AO161" s="536"/>
      <c r="AP161" s="536"/>
      <c r="AQ161" s="536"/>
      <c r="AR161" s="536"/>
      <c r="AS161" s="536"/>
      <c r="AT161" s="536"/>
      <c r="AU161" s="536"/>
      <c r="AV161" s="536"/>
    </row>
    <row r="162" spans="1:48" ht="18" customHeight="1">
      <c r="A162" s="84" t="s">
        <v>249</v>
      </c>
      <c r="B162" s="57" t="s">
        <v>250</v>
      </c>
      <c r="C162" s="236">
        <v>242</v>
      </c>
      <c r="D162" s="189">
        <v>20</v>
      </c>
      <c r="E162" s="166">
        <v>33</v>
      </c>
      <c r="F162" s="233">
        <v>150311</v>
      </c>
      <c r="G162" s="394">
        <v>10986</v>
      </c>
      <c r="H162" s="395">
        <v>1783</v>
      </c>
      <c r="I162" s="394">
        <v>199789</v>
      </c>
      <c r="J162" s="396">
        <v>84833</v>
      </c>
      <c r="K162" s="129">
        <f t="shared" si="53"/>
        <v>284622</v>
      </c>
      <c r="L162" s="128" t="s">
        <v>440</v>
      </c>
      <c r="M162" s="396">
        <v>1363</v>
      </c>
      <c r="N162" s="243">
        <f t="shared" si="54"/>
        <v>285985</v>
      </c>
      <c r="AA162" s="546"/>
      <c r="AB162" s="536"/>
      <c r="AC162" s="536"/>
      <c r="AD162" s="536"/>
      <c r="AE162" s="536"/>
      <c r="AF162" s="536"/>
      <c r="AG162" s="536"/>
      <c r="AH162" s="536"/>
      <c r="AI162" s="536"/>
      <c r="AJ162" s="536"/>
      <c r="AK162" s="536"/>
      <c r="AL162" s="536"/>
      <c r="AM162" s="536"/>
      <c r="AN162" s="536"/>
      <c r="AO162" s="536"/>
      <c r="AP162" s="536"/>
      <c r="AQ162" s="536"/>
      <c r="AR162" s="536"/>
      <c r="AS162" s="536"/>
      <c r="AT162" s="536"/>
      <c r="AU162" s="536"/>
      <c r="AV162" s="536"/>
    </row>
    <row r="163" spans="1:48" s="14" customFormat="1" ht="18" customHeight="1">
      <c r="A163" s="105">
        <v>25</v>
      </c>
      <c r="B163" s="224" t="s">
        <v>251</v>
      </c>
      <c r="C163" s="397"/>
      <c r="D163" s="398"/>
      <c r="E163" s="399"/>
      <c r="F163" s="346">
        <f t="shared" ref="F163:K163" si="55">SUM(F164:F169)</f>
        <v>88830</v>
      </c>
      <c r="G163" s="343">
        <f t="shared" si="55"/>
        <v>18772</v>
      </c>
      <c r="H163" s="345">
        <f t="shared" si="55"/>
        <v>4351</v>
      </c>
      <c r="I163" s="343">
        <f t="shared" si="55"/>
        <v>203324</v>
      </c>
      <c r="J163" s="347">
        <f t="shared" si="55"/>
        <v>175732</v>
      </c>
      <c r="K163" s="344">
        <f t="shared" si="55"/>
        <v>379056</v>
      </c>
      <c r="L163" s="347" t="s">
        <v>440</v>
      </c>
      <c r="M163" s="344">
        <f>SUM(M164:M169)</f>
        <v>1634</v>
      </c>
      <c r="N163" s="348">
        <f>SUM(N164:N169)</f>
        <v>380690</v>
      </c>
      <c r="R163" s="22">
        <f t="shared" ref="R163:Z163" si="56">F163</f>
        <v>88830</v>
      </c>
      <c r="S163" s="22">
        <f>G163</f>
        <v>18772</v>
      </c>
      <c r="T163" s="22">
        <f t="shared" si="56"/>
        <v>4351</v>
      </c>
      <c r="U163" s="22">
        <f t="shared" si="56"/>
        <v>203324</v>
      </c>
      <c r="V163" s="22">
        <f t="shared" si="56"/>
        <v>175732</v>
      </c>
      <c r="W163" s="22">
        <f t="shared" si="56"/>
        <v>379056</v>
      </c>
      <c r="X163" s="22" t="str">
        <f t="shared" si="56"/>
        <v>／</v>
      </c>
      <c r="Y163" s="22">
        <f t="shared" si="56"/>
        <v>1634</v>
      </c>
      <c r="Z163" s="22">
        <f t="shared" si="56"/>
        <v>380690</v>
      </c>
      <c r="AA163" s="546"/>
      <c r="AB163" s="546"/>
      <c r="AC163" s="546"/>
      <c r="AD163" s="546"/>
      <c r="AE163" s="546"/>
      <c r="AF163" s="546"/>
      <c r="AG163" s="546"/>
      <c r="AH163" s="546"/>
      <c r="AI163" s="546"/>
      <c r="AJ163" s="546"/>
      <c r="AK163" s="546"/>
      <c r="AL163" s="546"/>
      <c r="AM163" s="546"/>
      <c r="AN163" s="546"/>
      <c r="AO163" s="546"/>
      <c r="AP163" s="546"/>
      <c r="AQ163" s="546"/>
      <c r="AR163" s="546"/>
      <c r="AS163" s="546"/>
      <c r="AT163" s="546"/>
      <c r="AU163" s="546"/>
      <c r="AV163" s="546"/>
    </row>
    <row r="164" spans="1:48" s="14" customFormat="1" ht="18" customHeight="1">
      <c r="A164" s="89" t="s">
        <v>520</v>
      </c>
      <c r="B164" s="90" t="s">
        <v>521</v>
      </c>
      <c r="C164" s="176">
        <v>288</v>
      </c>
      <c r="D164" s="177">
        <v>93</v>
      </c>
      <c r="E164" s="178">
        <v>35</v>
      </c>
      <c r="F164" s="400">
        <v>88830</v>
      </c>
      <c r="G164" s="311">
        <v>18772</v>
      </c>
      <c r="H164" s="312">
        <v>4351</v>
      </c>
      <c r="I164" s="311">
        <v>97645</v>
      </c>
      <c r="J164" s="313">
        <v>85814</v>
      </c>
      <c r="K164" s="314">
        <f t="shared" ref="K164:K169" si="57">+I164+J164</f>
        <v>183459</v>
      </c>
      <c r="L164" s="401" t="s">
        <v>440</v>
      </c>
      <c r="M164" s="314">
        <v>1634</v>
      </c>
      <c r="N164" s="315">
        <f t="shared" ref="N164:N169" si="58">SUM(I164:M164)-K164</f>
        <v>185093</v>
      </c>
      <c r="AA164" s="546"/>
      <c r="AB164" s="546"/>
      <c r="AC164" s="546"/>
      <c r="AD164" s="546"/>
      <c r="AE164" s="546"/>
      <c r="AF164" s="546"/>
      <c r="AG164" s="546"/>
      <c r="AH164" s="546"/>
      <c r="AI164" s="546"/>
      <c r="AJ164" s="546"/>
      <c r="AK164" s="546"/>
      <c r="AL164" s="546"/>
      <c r="AM164" s="546"/>
      <c r="AN164" s="546"/>
      <c r="AO164" s="546"/>
      <c r="AP164" s="546"/>
      <c r="AQ164" s="546"/>
      <c r="AR164" s="546"/>
      <c r="AS164" s="546"/>
      <c r="AT164" s="546"/>
      <c r="AU164" s="546"/>
      <c r="AV164" s="546"/>
    </row>
    <row r="165" spans="1:48" s="14" customFormat="1" ht="18" customHeight="1">
      <c r="A165" s="89" t="s">
        <v>522</v>
      </c>
      <c r="B165" s="90" t="s">
        <v>252</v>
      </c>
      <c r="C165" s="176">
        <v>290</v>
      </c>
      <c r="D165" s="177">
        <v>96</v>
      </c>
      <c r="E165" s="178">
        <v>36</v>
      </c>
      <c r="F165" s="400" t="s">
        <v>495</v>
      </c>
      <c r="G165" s="311" t="s">
        <v>495</v>
      </c>
      <c r="H165" s="312" t="s">
        <v>495</v>
      </c>
      <c r="I165" s="311">
        <v>58538</v>
      </c>
      <c r="J165" s="313">
        <v>48460</v>
      </c>
      <c r="K165" s="314">
        <f t="shared" si="57"/>
        <v>106998</v>
      </c>
      <c r="L165" s="401" t="s">
        <v>440</v>
      </c>
      <c r="M165" s="314">
        <v>0</v>
      </c>
      <c r="N165" s="315">
        <f t="shared" si="58"/>
        <v>106998</v>
      </c>
      <c r="AA165" s="546"/>
      <c r="AB165" s="546"/>
      <c r="AC165" s="546"/>
      <c r="AD165" s="546"/>
      <c r="AE165" s="546"/>
      <c r="AF165" s="546"/>
      <c r="AG165" s="546"/>
      <c r="AH165" s="546"/>
      <c r="AI165" s="546"/>
      <c r="AJ165" s="546"/>
      <c r="AK165" s="546"/>
      <c r="AL165" s="546"/>
      <c r="AM165" s="546"/>
      <c r="AN165" s="546"/>
      <c r="AO165" s="546"/>
      <c r="AP165" s="546"/>
      <c r="AQ165" s="546"/>
      <c r="AR165" s="546"/>
      <c r="AS165" s="546"/>
      <c r="AT165" s="546"/>
      <c r="AU165" s="546"/>
      <c r="AV165" s="546"/>
    </row>
    <row r="166" spans="1:48" s="14" customFormat="1" ht="18" customHeight="1">
      <c r="A166" s="89" t="s">
        <v>523</v>
      </c>
      <c r="B166" s="90" t="s">
        <v>253</v>
      </c>
      <c r="C166" s="176">
        <v>280</v>
      </c>
      <c r="D166" s="177">
        <v>93</v>
      </c>
      <c r="E166" s="178">
        <v>35</v>
      </c>
      <c r="F166" s="400" t="s">
        <v>495</v>
      </c>
      <c r="G166" s="311" t="s">
        <v>495</v>
      </c>
      <c r="H166" s="312" t="s">
        <v>495</v>
      </c>
      <c r="I166" s="311">
        <v>7284</v>
      </c>
      <c r="J166" s="313">
        <v>19353</v>
      </c>
      <c r="K166" s="314">
        <f t="shared" si="57"/>
        <v>26637</v>
      </c>
      <c r="L166" s="401" t="s">
        <v>440</v>
      </c>
      <c r="M166" s="314">
        <v>0</v>
      </c>
      <c r="N166" s="315">
        <f t="shared" si="58"/>
        <v>26637</v>
      </c>
      <c r="AA166" s="546"/>
      <c r="AB166" s="546"/>
      <c r="AC166" s="546"/>
      <c r="AD166" s="546"/>
      <c r="AE166" s="546"/>
      <c r="AF166" s="546"/>
      <c r="AG166" s="546"/>
      <c r="AH166" s="546"/>
      <c r="AI166" s="546"/>
      <c r="AJ166" s="546"/>
      <c r="AK166" s="546"/>
      <c r="AL166" s="546"/>
      <c r="AM166" s="546"/>
      <c r="AN166" s="546"/>
      <c r="AO166" s="546"/>
      <c r="AP166" s="546"/>
      <c r="AQ166" s="546"/>
      <c r="AR166" s="546"/>
      <c r="AS166" s="546"/>
      <c r="AT166" s="546"/>
      <c r="AU166" s="546"/>
      <c r="AV166" s="546"/>
    </row>
    <row r="167" spans="1:48" s="14" customFormat="1" ht="18" customHeight="1">
      <c r="A167" s="89" t="s">
        <v>524</v>
      </c>
      <c r="B167" s="90" t="s">
        <v>254</v>
      </c>
      <c r="C167" s="176">
        <v>280</v>
      </c>
      <c r="D167" s="177">
        <v>93</v>
      </c>
      <c r="E167" s="178">
        <v>35</v>
      </c>
      <c r="F167" s="400" t="s">
        <v>495</v>
      </c>
      <c r="G167" s="311" t="s">
        <v>495</v>
      </c>
      <c r="H167" s="312" t="s">
        <v>495</v>
      </c>
      <c r="I167" s="311">
        <v>5809</v>
      </c>
      <c r="J167" s="313">
        <v>6664</v>
      </c>
      <c r="K167" s="314">
        <f t="shared" si="57"/>
        <v>12473</v>
      </c>
      <c r="L167" s="401" t="s">
        <v>440</v>
      </c>
      <c r="M167" s="314">
        <v>0</v>
      </c>
      <c r="N167" s="315">
        <f t="shared" si="58"/>
        <v>12473</v>
      </c>
      <c r="AA167" s="546"/>
      <c r="AB167" s="546"/>
      <c r="AC167" s="546"/>
      <c r="AD167" s="546"/>
      <c r="AE167" s="546"/>
      <c r="AF167" s="546"/>
      <c r="AG167" s="546"/>
      <c r="AH167" s="546"/>
      <c r="AI167" s="546"/>
      <c r="AJ167" s="546"/>
      <c r="AK167" s="546"/>
      <c r="AL167" s="546"/>
      <c r="AM167" s="546"/>
      <c r="AN167" s="546"/>
      <c r="AO167" s="546"/>
      <c r="AP167" s="546"/>
      <c r="AQ167" s="546"/>
      <c r="AR167" s="546"/>
      <c r="AS167" s="546"/>
      <c r="AT167" s="546"/>
      <c r="AU167" s="546"/>
      <c r="AV167" s="546"/>
    </row>
    <row r="168" spans="1:48" s="14" customFormat="1" ht="18" customHeight="1">
      <c r="A168" s="89" t="s">
        <v>525</v>
      </c>
      <c r="B168" s="90" t="s">
        <v>255</v>
      </c>
      <c r="C168" s="176">
        <v>278</v>
      </c>
      <c r="D168" s="177">
        <v>92</v>
      </c>
      <c r="E168" s="178">
        <v>36</v>
      </c>
      <c r="F168" s="400" t="s">
        <v>495</v>
      </c>
      <c r="G168" s="311" t="s">
        <v>495</v>
      </c>
      <c r="H168" s="312" t="s">
        <v>495</v>
      </c>
      <c r="I168" s="311">
        <v>8914</v>
      </c>
      <c r="J168" s="313">
        <v>5629</v>
      </c>
      <c r="K168" s="314">
        <f t="shared" si="57"/>
        <v>14543</v>
      </c>
      <c r="L168" s="401" t="s">
        <v>440</v>
      </c>
      <c r="M168" s="314">
        <v>0</v>
      </c>
      <c r="N168" s="315">
        <f t="shared" si="58"/>
        <v>14543</v>
      </c>
      <c r="AA168" s="546"/>
      <c r="AB168" s="546"/>
      <c r="AC168" s="546"/>
      <c r="AD168" s="546"/>
      <c r="AE168" s="546"/>
      <c r="AF168" s="546"/>
      <c r="AG168" s="546"/>
      <c r="AH168" s="546"/>
      <c r="AI168" s="546"/>
      <c r="AJ168" s="546"/>
      <c r="AK168" s="546"/>
      <c r="AL168" s="546"/>
      <c r="AM168" s="546"/>
      <c r="AN168" s="546"/>
      <c r="AO168" s="546"/>
      <c r="AP168" s="546"/>
      <c r="AQ168" s="546"/>
      <c r="AR168" s="546"/>
      <c r="AS168" s="546"/>
      <c r="AT168" s="546"/>
      <c r="AU168" s="546"/>
      <c r="AV168" s="546"/>
    </row>
    <row r="169" spans="1:48" s="14" customFormat="1" ht="18" customHeight="1">
      <c r="A169" s="89" t="s">
        <v>256</v>
      </c>
      <c r="B169" s="90" t="s">
        <v>417</v>
      </c>
      <c r="C169" s="176">
        <v>320</v>
      </c>
      <c r="D169" s="177">
        <v>0</v>
      </c>
      <c r="E169" s="178">
        <v>39</v>
      </c>
      <c r="F169" s="400" t="s">
        <v>495</v>
      </c>
      <c r="G169" s="311" t="s">
        <v>495</v>
      </c>
      <c r="H169" s="312" t="s">
        <v>495</v>
      </c>
      <c r="I169" s="311">
        <v>25134</v>
      </c>
      <c r="J169" s="313">
        <v>9812</v>
      </c>
      <c r="K169" s="314">
        <f t="shared" si="57"/>
        <v>34946</v>
      </c>
      <c r="L169" s="401" t="s">
        <v>440</v>
      </c>
      <c r="M169" s="314">
        <v>0</v>
      </c>
      <c r="N169" s="315">
        <f t="shared" si="58"/>
        <v>34946</v>
      </c>
      <c r="AA169" s="546"/>
      <c r="AB169" s="546"/>
      <c r="AC169" s="546"/>
      <c r="AD169" s="546"/>
      <c r="AE169" s="546"/>
      <c r="AF169" s="546"/>
      <c r="AG169" s="546"/>
      <c r="AH169" s="546"/>
      <c r="AI169" s="546"/>
      <c r="AJ169" s="546"/>
      <c r="AK169" s="546"/>
      <c r="AL169" s="546"/>
      <c r="AM169" s="546"/>
      <c r="AN169" s="546"/>
      <c r="AO169" s="546"/>
      <c r="AP169" s="546"/>
      <c r="AQ169" s="546"/>
      <c r="AR169" s="546"/>
      <c r="AS169" s="546"/>
      <c r="AT169" s="546"/>
      <c r="AU169" s="546"/>
      <c r="AV169" s="546"/>
    </row>
    <row r="170" spans="1:48" ht="18" customHeight="1">
      <c r="A170" s="81" t="s">
        <v>257</v>
      </c>
      <c r="B170" s="80" t="s">
        <v>258</v>
      </c>
      <c r="C170" s="175"/>
      <c r="D170" s="109"/>
      <c r="E170" s="147"/>
      <c r="F170" s="328">
        <f>SUM(F171:F172)</f>
        <v>221397</v>
      </c>
      <c r="G170" s="329">
        <f t="shared" ref="G170:N170" si="59">SUM(G171:G172)</f>
        <v>120835</v>
      </c>
      <c r="H170" s="330">
        <f t="shared" si="59"/>
        <v>9859</v>
      </c>
      <c r="I170" s="329">
        <f t="shared" si="59"/>
        <v>378399</v>
      </c>
      <c r="J170" s="331">
        <f t="shared" si="59"/>
        <v>261224</v>
      </c>
      <c r="K170" s="293">
        <f t="shared" si="59"/>
        <v>639623</v>
      </c>
      <c r="L170" s="331" t="s">
        <v>440</v>
      </c>
      <c r="M170" s="293">
        <f t="shared" si="59"/>
        <v>18233</v>
      </c>
      <c r="N170" s="295">
        <f t="shared" si="59"/>
        <v>657856</v>
      </c>
      <c r="R170" s="22">
        <f t="shared" ref="R170:Z170" si="60">F170</f>
        <v>221397</v>
      </c>
      <c r="S170" s="22">
        <f t="shared" si="60"/>
        <v>120835</v>
      </c>
      <c r="T170" s="22">
        <f t="shared" si="60"/>
        <v>9859</v>
      </c>
      <c r="U170" s="22">
        <f t="shared" si="60"/>
        <v>378399</v>
      </c>
      <c r="V170" s="22">
        <f t="shared" si="60"/>
        <v>261224</v>
      </c>
      <c r="W170" s="22">
        <f t="shared" si="60"/>
        <v>639623</v>
      </c>
      <c r="X170" s="22" t="str">
        <f t="shared" si="60"/>
        <v>／</v>
      </c>
      <c r="Y170" s="22">
        <f t="shared" si="60"/>
        <v>18233</v>
      </c>
      <c r="Z170" s="22">
        <f t="shared" si="60"/>
        <v>657856</v>
      </c>
      <c r="AA170" s="536"/>
      <c r="AB170" s="536"/>
      <c r="AC170" s="536"/>
      <c r="AD170" s="536"/>
      <c r="AE170" s="536"/>
      <c r="AF170" s="536"/>
      <c r="AG170" s="536"/>
      <c r="AH170" s="536"/>
      <c r="AI170" s="536"/>
      <c r="AJ170" s="536"/>
      <c r="AK170" s="536"/>
      <c r="AL170" s="536"/>
      <c r="AM170" s="536"/>
      <c r="AN170" s="536"/>
      <c r="AO170" s="536"/>
      <c r="AP170" s="536"/>
      <c r="AQ170" s="536"/>
      <c r="AR170" s="536"/>
      <c r="AS170" s="536"/>
      <c r="AT170" s="536"/>
      <c r="AU170" s="536"/>
      <c r="AV170" s="536"/>
    </row>
    <row r="171" spans="1:48" ht="18" customHeight="1">
      <c r="A171" s="84" t="s">
        <v>416</v>
      </c>
      <c r="B171" s="57" t="s">
        <v>259</v>
      </c>
      <c r="C171" s="175">
        <v>253</v>
      </c>
      <c r="D171" s="109">
        <v>13</v>
      </c>
      <c r="E171" s="147">
        <v>39</v>
      </c>
      <c r="F171" s="233">
        <v>190894</v>
      </c>
      <c r="G171" s="127">
        <v>99981</v>
      </c>
      <c r="H171" s="132">
        <v>7758</v>
      </c>
      <c r="I171" s="127">
        <v>316327</v>
      </c>
      <c r="J171" s="128">
        <v>213385</v>
      </c>
      <c r="K171" s="129">
        <f>+I171+J171</f>
        <v>529712</v>
      </c>
      <c r="L171" s="402" t="s">
        <v>440</v>
      </c>
      <c r="M171" s="129">
        <v>14363</v>
      </c>
      <c r="N171" s="243">
        <f>SUM(I171:M171)-K171</f>
        <v>544075</v>
      </c>
      <c r="AA171" s="536"/>
      <c r="AB171" s="536"/>
      <c r="AC171" s="536"/>
      <c r="AD171" s="536"/>
      <c r="AE171" s="536"/>
      <c r="AF171" s="536"/>
      <c r="AG171" s="536"/>
      <c r="AH171" s="536"/>
      <c r="AI171" s="536"/>
      <c r="AJ171" s="536"/>
      <c r="AK171" s="536"/>
      <c r="AL171" s="536"/>
      <c r="AM171" s="536"/>
      <c r="AN171" s="536"/>
      <c r="AO171" s="536"/>
      <c r="AP171" s="536"/>
      <c r="AQ171" s="536"/>
      <c r="AR171" s="536"/>
      <c r="AS171" s="536"/>
      <c r="AT171" s="536"/>
      <c r="AU171" s="536"/>
      <c r="AV171" s="536"/>
    </row>
    <row r="172" spans="1:48" ht="18" customHeight="1">
      <c r="A172" s="87" t="s">
        <v>415</v>
      </c>
      <c r="B172" s="57" t="s">
        <v>260</v>
      </c>
      <c r="C172" s="175">
        <v>251</v>
      </c>
      <c r="D172" s="109">
        <v>13</v>
      </c>
      <c r="E172" s="147">
        <v>39</v>
      </c>
      <c r="F172" s="233">
        <v>30503</v>
      </c>
      <c r="G172" s="127">
        <v>20854</v>
      </c>
      <c r="H172" s="132">
        <v>2101</v>
      </c>
      <c r="I172" s="127">
        <v>62072</v>
      </c>
      <c r="J172" s="128">
        <v>47839</v>
      </c>
      <c r="K172" s="129">
        <f>+I172+J172</f>
        <v>109911</v>
      </c>
      <c r="L172" s="402" t="s">
        <v>440</v>
      </c>
      <c r="M172" s="129">
        <v>3870</v>
      </c>
      <c r="N172" s="243">
        <f>SUM(I172:M172)-K172</f>
        <v>113781</v>
      </c>
      <c r="AA172" s="539"/>
      <c r="AB172" s="536"/>
      <c r="AC172" s="536"/>
      <c r="AD172" s="536"/>
      <c r="AE172" s="536"/>
      <c r="AF172" s="536"/>
      <c r="AG172" s="536"/>
      <c r="AH172" s="536"/>
      <c r="AI172" s="536"/>
      <c r="AJ172" s="536"/>
      <c r="AK172" s="536"/>
      <c r="AL172" s="536"/>
      <c r="AM172" s="536"/>
      <c r="AN172" s="536"/>
      <c r="AO172" s="536"/>
      <c r="AP172" s="536"/>
      <c r="AQ172" s="536"/>
      <c r="AR172" s="536"/>
      <c r="AS172" s="536"/>
      <c r="AT172" s="536"/>
      <c r="AU172" s="536"/>
      <c r="AV172" s="536"/>
    </row>
    <row r="173" spans="1:48" s="3" customFormat="1" ht="18" customHeight="1">
      <c r="A173" s="81" t="s">
        <v>261</v>
      </c>
      <c r="B173" s="80" t="s">
        <v>262</v>
      </c>
      <c r="C173" s="329">
        <v>193</v>
      </c>
      <c r="D173" s="293">
        <v>36</v>
      </c>
      <c r="E173" s="330">
        <v>48</v>
      </c>
      <c r="F173" s="328">
        <v>81570</v>
      </c>
      <c r="G173" s="256">
        <v>48281</v>
      </c>
      <c r="H173" s="324">
        <v>3017</v>
      </c>
      <c r="I173" s="256">
        <v>126814</v>
      </c>
      <c r="J173" s="296">
        <v>82543</v>
      </c>
      <c r="K173" s="187">
        <f>+I173+J173</f>
        <v>209357</v>
      </c>
      <c r="L173" s="403" t="s">
        <v>440</v>
      </c>
      <c r="M173" s="187">
        <v>6948</v>
      </c>
      <c r="N173" s="243">
        <f>SUM(I173:M173)-K173</f>
        <v>216305</v>
      </c>
      <c r="R173" s="22">
        <f t="shared" ref="R173:Z175" si="61">F173</f>
        <v>81570</v>
      </c>
      <c r="S173" s="22">
        <f t="shared" si="61"/>
        <v>48281</v>
      </c>
      <c r="T173" s="22">
        <f t="shared" si="61"/>
        <v>3017</v>
      </c>
      <c r="U173" s="22">
        <f t="shared" si="61"/>
        <v>126814</v>
      </c>
      <c r="V173" s="22">
        <f t="shared" si="61"/>
        <v>82543</v>
      </c>
      <c r="W173" s="22">
        <f t="shared" si="61"/>
        <v>209357</v>
      </c>
      <c r="X173" s="22" t="str">
        <f t="shared" si="61"/>
        <v>／</v>
      </c>
      <c r="Y173" s="22">
        <f t="shared" si="61"/>
        <v>6948</v>
      </c>
      <c r="Z173" s="22">
        <f t="shared" si="61"/>
        <v>216305</v>
      </c>
      <c r="AA173" s="544"/>
      <c r="AB173" s="539"/>
      <c r="AC173" s="539"/>
      <c r="AD173" s="539"/>
      <c r="AE173" s="539"/>
      <c r="AF173" s="539"/>
      <c r="AG173" s="539"/>
      <c r="AH173" s="539"/>
      <c r="AI173" s="539"/>
      <c r="AJ173" s="539"/>
      <c r="AK173" s="539"/>
      <c r="AL173" s="539"/>
      <c r="AM173" s="539"/>
      <c r="AN173" s="539"/>
      <c r="AO173" s="539"/>
      <c r="AP173" s="539"/>
      <c r="AQ173" s="539"/>
      <c r="AR173" s="539"/>
      <c r="AS173" s="539"/>
      <c r="AT173" s="539"/>
      <c r="AU173" s="539"/>
      <c r="AV173" s="539"/>
    </row>
    <row r="174" spans="1:48" s="4" customFormat="1" ht="18" customHeight="1">
      <c r="A174" s="81" t="s">
        <v>263</v>
      </c>
      <c r="B174" s="80" t="s">
        <v>264</v>
      </c>
      <c r="C174" s="172">
        <v>248</v>
      </c>
      <c r="D174" s="108">
        <v>5</v>
      </c>
      <c r="E174" s="174">
        <v>44</v>
      </c>
      <c r="F174" s="328">
        <v>61204</v>
      </c>
      <c r="G174" s="329">
        <v>19907</v>
      </c>
      <c r="H174" s="330">
        <v>1566</v>
      </c>
      <c r="I174" s="329">
        <v>106957</v>
      </c>
      <c r="J174" s="331">
        <v>72854</v>
      </c>
      <c r="K174" s="293">
        <f>+I174+J174</f>
        <v>179811</v>
      </c>
      <c r="L174" s="296" t="s">
        <v>440</v>
      </c>
      <c r="M174" s="293">
        <v>1989</v>
      </c>
      <c r="N174" s="257">
        <f>SUM(I174:M174)-K174</f>
        <v>181800</v>
      </c>
      <c r="R174" s="22">
        <f t="shared" si="61"/>
        <v>61204</v>
      </c>
      <c r="S174" s="22">
        <f t="shared" si="61"/>
        <v>19907</v>
      </c>
      <c r="T174" s="22">
        <f t="shared" si="61"/>
        <v>1566</v>
      </c>
      <c r="U174" s="22">
        <f t="shared" si="61"/>
        <v>106957</v>
      </c>
      <c r="V174" s="22">
        <f t="shared" si="61"/>
        <v>72854</v>
      </c>
      <c r="W174" s="22">
        <f t="shared" si="61"/>
        <v>179811</v>
      </c>
      <c r="X174" s="22" t="str">
        <f t="shared" si="61"/>
        <v>／</v>
      </c>
      <c r="Y174" s="22">
        <f t="shared" si="61"/>
        <v>1989</v>
      </c>
      <c r="Z174" s="22">
        <f t="shared" si="61"/>
        <v>181800</v>
      </c>
      <c r="AA174" s="539"/>
      <c r="AB174" s="544"/>
      <c r="AC174" s="544"/>
      <c r="AD174" s="544"/>
      <c r="AE174" s="544"/>
      <c r="AF174" s="544"/>
      <c r="AG174" s="544"/>
      <c r="AH174" s="544"/>
      <c r="AI174" s="544"/>
      <c r="AJ174" s="544"/>
      <c r="AK174" s="544"/>
      <c r="AL174" s="544"/>
      <c r="AM174" s="544"/>
      <c r="AN174" s="544"/>
      <c r="AO174" s="544"/>
      <c r="AP174" s="544"/>
      <c r="AQ174" s="544"/>
      <c r="AR174" s="544"/>
      <c r="AS174" s="544"/>
      <c r="AT174" s="544"/>
      <c r="AU174" s="544"/>
      <c r="AV174" s="544"/>
    </row>
    <row r="175" spans="1:48" s="16" customFormat="1" ht="18" customHeight="1">
      <c r="A175" s="91" t="s">
        <v>458</v>
      </c>
      <c r="B175" s="96" t="s">
        <v>459</v>
      </c>
      <c r="C175" s="195"/>
      <c r="D175" s="197"/>
      <c r="E175" s="185"/>
      <c r="F175" s="359">
        <f t="shared" ref="F175:N175" si="62">SUM(F176:F177)</f>
        <v>125216</v>
      </c>
      <c r="G175" s="360">
        <f t="shared" si="62"/>
        <v>68211</v>
      </c>
      <c r="H175" s="361">
        <f t="shared" si="62"/>
        <v>5234</v>
      </c>
      <c r="I175" s="360">
        <f t="shared" si="62"/>
        <v>170048</v>
      </c>
      <c r="J175" s="362">
        <f t="shared" si="62"/>
        <v>123057</v>
      </c>
      <c r="K175" s="363">
        <f t="shared" si="62"/>
        <v>293105</v>
      </c>
      <c r="L175" s="362">
        <f t="shared" si="62"/>
        <v>8542</v>
      </c>
      <c r="M175" s="363">
        <f t="shared" si="62"/>
        <v>9349</v>
      </c>
      <c r="N175" s="364">
        <f t="shared" si="62"/>
        <v>310996</v>
      </c>
      <c r="R175" s="25">
        <f t="shared" si="61"/>
        <v>125216</v>
      </c>
      <c r="S175" s="25">
        <f t="shared" si="61"/>
        <v>68211</v>
      </c>
      <c r="T175" s="25">
        <f t="shared" si="61"/>
        <v>5234</v>
      </c>
      <c r="U175" s="25">
        <f t="shared" si="61"/>
        <v>170048</v>
      </c>
      <c r="V175" s="25">
        <f t="shared" si="61"/>
        <v>123057</v>
      </c>
      <c r="W175" s="25">
        <f t="shared" si="61"/>
        <v>293105</v>
      </c>
      <c r="X175" s="25">
        <f t="shared" si="61"/>
        <v>8542</v>
      </c>
      <c r="Y175" s="25">
        <f t="shared" si="61"/>
        <v>9349</v>
      </c>
      <c r="Z175" s="25">
        <f t="shared" si="61"/>
        <v>310996</v>
      </c>
      <c r="AA175" s="559"/>
      <c r="AB175" s="559"/>
      <c r="AC175" s="559"/>
      <c r="AD175" s="559"/>
      <c r="AE175" s="559"/>
      <c r="AF175" s="559"/>
      <c r="AG175" s="559"/>
      <c r="AH175" s="559"/>
      <c r="AI175" s="559"/>
      <c r="AJ175" s="559"/>
      <c r="AK175" s="559"/>
      <c r="AL175" s="559"/>
      <c r="AM175" s="559"/>
      <c r="AN175" s="559"/>
      <c r="AO175" s="559"/>
      <c r="AP175" s="559"/>
      <c r="AQ175" s="559"/>
      <c r="AR175" s="559"/>
      <c r="AS175" s="559"/>
      <c r="AT175" s="559"/>
      <c r="AU175" s="559"/>
      <c r="AV175" s="559"/>
    </row>
    <row r="176" spans="1:48" s="16" customFormat="1" ht="18" customHeight="1">
      <c r="A176" s="93" t="s">
        <v>438</v>
      </c>
      <c r="B176" s="97" t="s">
        <v>486</v>
      </c>
      <c r="C176" s="195">
        <v>228</v>
      </c>
      <c r="D176" s="197">
        <v>19</v>
      </c>
      <c r="E176" s="185">
        <v>47</v>
      </c>
      <c r="F176" s="209">
        <v>100918</v>
      </c>
      <c r="G176" s="206">
        <v>51282</v>
      </c>
      <c r="H176" s="210">
        <v>2015</v>
      </c>
      <c r="I176" s="206">
        <v>165365</v>
      </c>
      <c r="J176" s="207">
        <v>41045</v>
      </c>
      <c r="K176" s="208">
        <f>+I176+J176</f>
        <v>206410</v>
      </c>
      <c r="L176" s="207">
        <v>8542</v>
      </c>
      <c r="M176" s="208">
        <v>4779</v>
      </c>
      <c r="N176" s="357">
        <f>SUM(I176:M176)-K176</f>
        <v>219731</v>
      </c>
      <c r="AA176" s="559"/>
      <c r="AB176" s="559"/>
      <c r="AC176" s="559"/>
      <c r="AD176" s="559"/>
      <c r="AE176" s="559"/>
      <c r="AF176" s="559"/>
      <c r="AG176" s="559"/>
      <c r="AH176" s="559"/>
      <c r="AI176" s="559"/>
      <c r="AJ176" s="559"/>
      <c r="AK176" s="559"/>
      <c r="AL176" s="559"/>
      <c r="AM176" s="559"/>
      <c r="AN176" s="559"/>
      <c r="AO176" s="559"/>
      <c r="AP176" s="559"/>
      <c r="AQ176" s="559"/>
      <c r="AR176" s="559"/>
      <c r="AS176" s="559"/>
      <c r="AT176" s="559"/>
      <c r="AU176" s="559"/>
      <c r="AV176" s="559"/>
    </row>
    <row r="177" spans="1:48" s="16" customFormat="1" ht="18" customHeight="1">
      <c r="A177" s="104" t="s">
        <v>437</v>
      </c>
      <c r="B177" s="97" t="s">
        <v>487</v>
      </c>
      <c r="C177" s="195">
        <v>234</v>
      </c>
      <c r="D177" s="197">
        <v>19</v>
      </c>
      <c r="E177" s="185">
        <v>47</v>
      </c>
      <c r="F177" s="209">
        <v>24298</v>
      </c>
      <c r="G177" s="206">
        <v>16929</v>
      </c>
      <c r="H177" s="210">
        <v>3219</v>
      </c>
      <c r="I177" s="206">
        <v>4683</v>
      </c>
      <c r="J177" s="207">
        <v>82012</v>
      </c>
      <c r="K177" s="208">
        <f>+I177+J177</f>
        <v>86695</v>
      </c>
      <c r="L177" s="207" t="s">
        <v>442</v>
      </c>
      <c r="M177" s="208">
        <v>4570</v>
      </c>
      <c r="N177" s="357">
        <f>SUM(I177:M177)-K177</f>
        <v>91265</v>
      </c>
      <c r="AA177" s="560"/>
      <c r="AB177" s="559"/>
      <c r="AC177" s="559"/>
      <c r="AD177" s="559"/>
      <c r="AE177" s="559"/>
      <c r="AF177" s="559"/>
      <c r="AG177" s="559"/>
      <c r="AH177" s="559"/>
      <c r="AI177" s="559"/>
      <c r="AJ177" s="559"/>
      <c r="AK177" s="559"/>
      <c r="AL177" s="559"/>
      <c r="AM177" s="559"/>
      <c r="AN177" s="559"/>
      <c r="AO177" s="559"/>
      <c r="AP177" s="559"/>
      <c r="AQ177" s="559"/>
      <c r="AR177" s="559"/>
      <c r="AS177" s="559"/>
      <c r="AT177" s="559"/>
      <c r="AU177" s="559"/>
      <c r="AV177" s="559"/>
    </row>
    <row r="178" spans="1:48" s="4" customFormat="1" ht="18" customHeight="1">
      <c r="A178" s="105" t="s">
        <v>515</v>
      </c>
      <c r="B178" s="106" t="s">
        <v>265</v>
      </c>
      <c r="C178" s="404"/>
      <c r="D178" s="405"/>
      <c r="E178" s="406"/>
      <c r="F178" s="407">
        <f>SUM(F179:F181)</f>
        <v>265933</v>
      </c>
      <c r="G178" s="404">
        <f t="shared" ref="G178:N178" si="63">SUM(G179:G181)</f>
        <v>40524</v>
      </c>
      <c r="H178" s="406">
        <f t="shared" si="63"/>
        <v>4075</v>
      </c>
      <c r="I178" s="404">
        <f t="shared" si="63"/>
        <v>307659</v>
      </c>
      <c r="J178" s="408">
        <f t="shared" si="63"/>
        <v>141225</v>
      </c>
      <c r="K178" s="405">
        <f t="shared" si="63"/>
        <v>448884</v>
      </c>
      <c r="L178" s="408" t="s">
        <v>442</v>
      </c>
      <c r="M178" s="405">
        <f t="shared" si="63"/>
        <v>22229</v>
      </c>
      <c r="N178" s="409">
        <f t="shared" si="63"/>
        <v>471113</v>
      </c>
      <c r="R178" s="22">
        <f t="shared" ref="R178:Z178" si="64">F178</f>
        <v>265933</v>
      </c>
      <c r="S178" s="22">
        <f t="shared" si="64"/>
        <v>40524</v>
      </c>
      <c r="T178" s="22">
        <f t="shared" si="64"/>
        <v>4075</v>
      </c>
      <c r="U178" s="22">
        <f t="shared" si="64"/>
        <v>307659</v>
      </c>
      <c r="V178" s="22">
        <f t="shared" si="64"/>
        <v>141225</v>
      </c>
      <c r="W178" s="22">
        <f t="shared" si="64"/>
        <v>448884</v>
      </c>
      <c r="X178" s="22" t="str">
        <f t="shared" si="64"/>
        <v>／</v>
      </c>
      <c r="Y178" s="22">
        <f t="shared" si="64"/>
        <v>22229</v>
      </c>
      <c r="Z178" s="22">
        <f t="shared" si="64"/>
        <v>471113</v>
      </c>
      <c r="AA178" s="539"/>
      <c r="AB178" s="544"/>
      <c r="AC178" s="544"/>
      <c r="AD178" s="544"/>
      <c r="AE178" s="544"/>
      <c r="AF178" s="544"/>
      <c r="AG178" s="544"/>
      <c r="AH178" s="544"/>
      <c r="AI178" s="544"/>
      <c r="AJ178" s="544"/>
      <c r="AK178" s="544"/>
      <c r="AL178" s="544"/>
      <c r="AM178" s="544"/>
      <c r="AN178" s="544"/>
      <c r="AO178" s="544"/>
      <c r="AP178" s="544"/>
      <c r="AQ178" s="544"/>
      <c r="AR178" s="544"/>
      <c r="AS178" s="544"/>
      <c r="AT178" s="544"/>
      <c r="AU178" s="544"/>
      <c r="AV178" s="544"/>
    </row>
    <row r="179" spans="1:48" s="3" customFormat="1" ht="18" customHeight="1">
      <c r="A179" s="89" t="s">
        <v>516</v>
      </c>
      <c r="B179" s="75" t="s">
        <v>266</v>
      </c>
      <c r="C179" s="397">
        <v>288</v>
      </c>
      <c r="D179" s="308">
        <v>13</v>
      </c>
      <c r="E179" s="410">
        <v>45</v>
      </c>
      <c r="F179" s="310">
        <v>194361</v>
      </c>
      <c r="G179" s="311">
        <v>40524</v>
      </c>
      <c r="H179" s="312">
        <v>4075</v>
      </c>
      <c r="I179" s="311">
        <v>231365</v>
      </c>
      <c r="J179" s="313">
        <v>97516</v>
      </c>
      <c r="K179" s="314">
        <f>+I179+J179</f>
        <v>328881</v>
      </c>
      <c r="L179" s="313" t="s">
        <v>442</v>
      </c>
      <c r="M179" s="314">
        <v>21310</v>
      </c>
      <c r="N179" s="315">
        <f>SUM(I179:M179)-K179</f>
        <v>350191</v>
      </c>
      <c r="AA179" s="539"/>
      <c r="AB179" s="539"/>
      <c r="AC179" s="539"/>
      <c r="AD179" s="539"/>
      <c r="AE179" s="539"/>
      <c r="AF179" s="539"/>
      <c r="AG179" s="539"/>
      <c r="AH179" s="539"/>
      <c r="AI179" s="539"/>
      <c r="AJ179" s="539"/>
      <c r="AK179" s="539"/>
      <c r="AL179" s="539"/>
      <c r="AM179" s="539"/>
      <c r="AN179" s="539"/>
      <c r="AO179" s="539"/>
      <c r="AP179" s="539"/>
      <c r="AQ179" s="539"/>
      <c r="AR179" s="539"/>
      <c r="AS179" s="539"/>
      <c r="AT179" s="539"/>
      <c r="AU179" s="539"/>
      <c r="AV179" s="539"/>
    </row>
    <row r="180" spans="1:48" s="3" customFormat="1" ht="18" customHeight="1">
      <c r="A180" s="89" t="s">
        <v>517</v>
      </c>
      <c r="B180" s="75" t="s">
        <v>267</v>
      </c>
      <c r="C180" s="162">
        <v>288</v>
      </c>
      <c r="D180" s="159">
        <v>13</v>
      </c>
      <c r="E180" s="161">
        <v>45</v>
      </c>
      <c r="F180" s="400">
        <v>69885</v>
      </c>
      <c r="G180" s="503" t="s">
        <v>471</v>
      </c>
      <c r="H180" s="504"/>
      <c r="I180" s="397">
        <v>73896</v>
      </c>
      <c r="J180" s="411">
        <v>42151</v>
      </c>
      <c r="K180" s="314">
        <f>+I180+J180</f>
        <v>116047</v>
      </c>
      <c r="L180" s="313" t="s">
        <v>442</v>
      </c>
      <c r="M180" s="308">
        <v>919</v>
      </c>
      <c r="N180" s="315">
        <f>SUM(I180:M180)-K180</f>
        <v>116966</v>
      </c>
      <c r="AA180" s="539"/>
      <c r="AB180" s="539"/>
      <c r="AC180" s="539"/>
      <c r="AD180" s="539"/>
      <c r="AE180" s="539"/>
      <c r="AF180" s="539"/>
      <c r="AG180" s="539"/>
      <c r="AH180" s="539"/>
      <c r="AI180" s="539"/>
      <c r="AJ180" s="539"/>
      <c r="AK180" s="539"/>
      <c r="AL180" s="539"/>
      <c r="AM180" s="539"/>
      <c r="AN180" s="539"/>
      <c r="AO180" s="539"/>
      <c r="AP180" s="539"/>
      <c r="AQ180" s="539"/>
      <c r="AR180" s="539"/>
      <c r="AS180" s="539"/>
      <c r="AT180" s="539"/>
      <c r="AU180" s="539"/>
      <c r="AV180" s="539"/>
    </row>
    <row r="181" spans="1:48" s="3" customFormat="1" ht="18" customHeight="1">
      <c r="A181" s="107" t="s">
        <v>518</v>
      </c>
      <c r="B181" s="75" t="s">
        <v>268</v>
      </c>
      <c r="C181" s="162">
        <v>162</v>
      </c>
      <c r="D181" s="159">
        <v>0</v>
      </c>
      <c r="E181" s="161">
        <v>0</v>
      </c>
      <c r="F181" s="310">
        <v>1687</v>
      </c>
      <c r="G181" s="503" t="s">
        <v>471</v>
      </c>
      <c r="H181" s="504"/>
      <c r="I181" s="311">
        <v>2398</v>
      </c>
      <c r="J181" s="313">
        <v>1558</v>
      </c>
      <c r="K181" s="314">
        <f>+I181+J181</f>
        <v>3956</v>
      </c>
      <c r="L181" s="313" t="s">
        <v>442</v>
      </c>
      <c r="M181" s="314">
        <v>0</v>
      </c>
      <c r="N181" s="315">
        <f>SUM(I181:M181)-K181</f>
        <v>3956</v>
      </c>
      <c r="AA181" s="544"/>
      <c r="AB181" s="539"/>
      <c r="AC181" s="539"/>
      <c r="AD181" s="539"/>
      <c r="AE181" s="539"/>
      <c r="AF181" s="539"/>
      <c r="AG181" s="539"/>
      <c r="AH181" s="539"/>
      <c r="AI181" s="539"/>
      <c r="AJ181" s="539"/>
      <c r="AK181" s="539"/>
      <c r="AL181" s="539"/>
      <c r="AM181" s="539"/>
      <c r="AN181" s="539"/>
      <c r="AO181" s="539"/>
      <c r="AP181" s="539"/>
      <c r="AQ181" s="539"/>
      <c r="AR181" s="539"/>
      <c r="AS181" s="539"/>
      <c r="AT181" s="539"/>
      <c r="AU181" s="539"/>
      <c r="AV181" s="539"/>
    </row>
    <row r="182" spans="1:48" s="4" customFormat="1" ht="18" customHeight="1">
      <c r="A182" s="125" t="s">
        <v>269</v>
      </c>
      <c r="B182" s="126" t="s">
        <v>270</v>
      </c>
      <c r="C182" s="412">
        <v>283</v>
      </c>
      <c r="D182" s="413">
        <v>10</v>
      </c>
      <c r="E182" s="414">
        <v>59</v>
      </c>
      <c r="F182" s="415">
        <v>50331</v>
      </c>
      <c r="G182" s="416">
        <v>54461</v>
      </c>
      <c r="H182" s="417">
        <v>3048</v>
      </c>
      <c r="I182" s="416">
        <v>137542</v>
      </c>
      <c r="J182" s="418">
        <v>56005</v>
      </c>
      <c r="K182" s="419">
        <f>+I182+J182</f>
        <v>193547</v>
      </c>
      <c r="L182" s="418">
        <v>1190</v>
      </c>
      <c r="M182" s="419">
        <v>5730</v>
      </c>
      <c r="N182" s="420">
        <f>+I182+J182+L182+M182</f>
        <v>200467</v>
      </c>
      <c r="R182" s="22">
        <f t="shared" ref="R182:Z183" si="65">F182</f>
        <v>50331</v>
      </c>
      <c r="S182" s="22">
        <f t="shared" si="65"/>
        <v>54461</v>
      </c>
      <c r="T182" s="22">
        <f t="shared" si="65"/>
        <v>3048</v>
      </c>
      <c r="U182" s="22">
        <f t="shared" si="65"/>
        <v>137542</v>
      </c>
      <c r="V182" s="22">
        <f t="shared" si="65"/>
        <v>56005</v>
      </c>
      <c r="W182" s="22">
        <f t="shared" si="65"/>
        <v>193547</v>
      </c>
      <c r="X182" s="22">
        <f t="shared" si="65"/>
        <v>1190</v>
      </c>
      <c r="Y182" s="22">
        <f t="shared" si="65"/>
        <v>5730</v>
      </c>
      <c r="Z182" s="22">
        <f t="shared" si="65"/>
        <v>200467</v>
      </c>
      <c r="AA182" s="544"/>
      <c r="AB182" s="544"/>
      <c r="AC182" s="544"/>
      <c r="AD182" s="544"/>
      <c r="AE182" s="544"/>
      <c r="AF182" s="544"/>
      <c r="AG182" s="544"/>
      <c r="AH182" s="544"/>
      <c r="AI182" s="544"/>
      <c r="AJ182" s="544"/>
      <c r="AK182" s="544"/>
      <c r="AL182" s="544"/>
      <c r="AM182" s="544"/>
      <c r="AN182" s="544"/>
      <c r="AO182" s="544"/>
      <c r="AP182" s="544"/>
      <c r="AQ182" s="544"/>
      <c r="AR182" s="544"/>
      <c r="AS182" s="544"/>
      <c r="AT182" s="544"/>
      <c r="AU182" s="544"/>
      <c r="AV182" s="544"/>
    </row>
    <row r="183" spans="1:48" s="4" customFormat="1" ht="18" customHeight="1">
      <c r="A183" s="81" t="s">
        <v>271</v>
      </c>
      <c r="B183" s="80" t="s">
        <v>272</v>
      </c>
      <c r="C183" s="188"/>
      <c r="D183" s="189"/>
      <c r="E183" s="166"/>
      <c r="F183" s="323">
        <f>SUM(F184:F188)</f>
        <v>176304</v>
      </c>
      <c r="G183" s="256">
        <f t="shared" ref="G183:N183" si="66">SUM(G184:G188)</f>
        <v>39271</v>
      </c>
      <c r="H183" s="324">
        <f t="shared" si="66"/>
        <v>6991</v>
      </c>
      <c r="I183" s="256">
        <f t="shared" si="66"/>
        <v>211282</v>
      </c>
      <c r="J183" s="296">
        <f t="shared" si="66"/>
        <v>155444</v>
      </c>
      <c r="K183" s="187">
        <f t="shared" si="66"/>
        <v>366726</v>
      </c>
      <c r="L183" s="296" t="s">
        <v>440</v>
      </c>
      <c r="M183" s="187">
        <f t="shared" si="66"/>
        <v>2008</v>
      </c>
      <c r="N183" s="257">
        <f t="shared" si="66"/>
        <v>368734</v>
      </c>
      <c r="R183" s="22">
        <f t="shared" si="65"/>
        <v>176304</v>
      </c>
      <c r="S183" s="22">
        <f t="shared" si="65"/>
        <v>39271</v>
      </c>
      <c r="T183" s="22">
        <f t="shared" si="65"/>
        <v>6991</v>
      </c>
      <c r="U183" s="22">
        <f t="shared" si="65"/>
        <v>211282</v>
      </c>
      <c r="V183" s="22">
        <f t="shared" si="65"/>
        <v>155444</v>
      </c>
      <c r="W183" s="22">
        <f t="shared" si="65"/>
        <v>366726</v>
      </c>
      <c r="X183" s="22" t="str">
        <f t="shared" si="65"/>
        <v>／</v>
      </c>
      <c r="Y183" s="22">
        <f t="shared" si="65"/>
        <v>2008</v>
      </c>
      <c r="Z183" s="22">
        <f t="shared" si="65"/>
        <v>368734</v>
      </c>
      <c r="AA183" s="557"/>
      <c r="AB183" s="544"/>
      <c r="AC183" s="544"/>
      <c r="AD183" s="544"/>
      <c r="AE183" s="544"/>
      <c r="AF183" s="544"/>
      <c r="AG183" s="544"/>
      <c r="AH183" s="544"/>
      <c r="AI183" s="544"/>
      <c r="AJ183" s="544"/>
      <c r="AK183" s="544"/>
      <c r="AL183" s="544"/>
      <c r="AM183" s="544"/>
      <c r="AN183" s="544"/>
      <c r="AO183" s="544"/>
      <c r="AP183" s="544"/>
      <c r="AQ183" s="544"/>
      <c r="AR183" s="544"/>
      <c r="AS183" s="544"/>
      <c r="AT183" s="544"/>
      <c r="AU183" s="544"/>
      <c r="AV183" s="544"/>
    </row>
    <row r="184" spans="1:48" s="5" customFormat="1" ht="18" customHeight="1">
      <c r="A184" s="89" t="s">
        <v>414</v>
      </c>
      <c r="B184" s="75" t="s">
        <v>273</v>
      </c>
      <c r="C184" s="162">
        <v>245</v>
      </c>
      <c r="D184" s="159">
        <v>15</v>
      </c>
      <c r="E184" s="161">
        <v>43</v>
      </c>
      <c r="F184" s="310">
        <v>85537</v>
      </c>
      <c r="G184" s="311">
        <v>39271</v>
      </c>
      <c r="H184" s="312">
        <v>6991</v>
      </c>
      <c r="I184" s="311">
        <v>146406</v>
      </c>
      <c r="J184" s="313">
        <v>80554</v>
      </c>
      <c r="K184" s="314">
        <f>+I184+J184</f>
        <v>226960</v>
      </c>
      <c r="L184" s="313" t="s">
        <v>440</v>
      </c>
      <c r="M184" s="314">
        <v>1096</v>
      </c>
      <c r="N184" s="315">
        <f>SUM(I184:M184)-K184</f>
        <v>228056</v>
      </c>
      <c r="AA184" s="557"/>
      <c r="AB184" s="557"/>
      <c r="AC184" s="557"/>
      <c r="AD184" s="557"/>
      <c r="AE184" s="557"/>
      <c r="AF184" s="557"/>
      <c r="AG184" s="557"/>
      <c r="AH184" s="557"/>
      <c r="AI184" s="557"/>
      <c r="AJ184" s="557"/>
      <c r="AK184" s="557"/>
      <c r="AL184" s="557"/>
      <c r="AM184" s="557"/>
      <c r="AN184" s="557"/>
      <c r="AO184" s="557"/>
      <c r="AP184" s="557"/>
      <c r="AQ184" s="557"/>
      <c r="AR184" s="557"/>
      <c r="AS184" s="557"/>
      <c r="AT184" s="557"/>
      <c r="AU184" s="557"/>
      <c r="AV184" s="557"/>
    </row>
    <row r="185" spans="1:48" s="7" customFormat="1" ht="18" customHeight="1">
      <c r="A185" s="225" t="s">
        <v>274</v>
      </c>
      <c r="B185" s="156" t="s">
        <v>488</v>
      </c>
      <c r="C185" s="162">
        <v>288</v>
      </c>
      <c r="D185" s="159">
        <v>17</v>
      </c>
      <c r="E185" s="161">
        <v>43</v>
      </c>
      <c r="F185" s="310">
        <v>30141</v>
      </c>
      <c r="G185" s="532" t="s">
        <v>496</v>
      </c>
      <c r="H185" s="533"/>
      <c r="I185" s="311">
        <v>25220</v>
      </c>
      <c r="J185" s="313">
        <v>20244</v>
      </c>
      <c r="K185" s="314">
        <f>+I185+J185</f>
        <v>45464</v>
      </c>
      <c r="L185" s="313" t="s">
        <v>440</v>
      </c>
      <c r="M185" s="314">
        <v>194</v>
      </c>
      <c r="N185" s="315">
        <f>SUM(I185:M185)-K185</f>
        <v>45658</v>
      </c>
      <c r="AA185" s="545"/>
      <c r="AB185" s="545"/>
      <c r="AC185" s="545"/>
      <c r="AD185" s="545"/>
      <c r="AE185" s="545"/>
      <c r="AF185" s="545"/>
      <c r="AG185" s="545"/>
      <c r="AH185" s="545"/>
      <c r="AI185" s="545"/>
      <c r="AJ185" s="545"/>
      <c r="AK185" s="545"/>
      <c r="AL185" s="545"/>
      <c r="AM185" s="545"/>
      <c r="AN185" s="545"/>
      <c r="AO185" s="545"/>
      <c r="AP185" s="545"/>
      <c r="AQ185" s="545"/>
      <c r="AR185" s="545"/>
      <c r="AS185" s="545"/>
      <c r="AT185" s="545"/>
      <c r="AU185" s="545"/>
      <c r="AV185" s="545"/>
    </row>
    <row r="186" spans="1:48" s="7" customFormat="1" ht="18" customHeight="1">
      <c r="A186" s="225" t="s">
        <v>275</v>
      </c>
      <c r="B186" s="156" t="s">
        <v>276</v>
      </c>
      <c r="C186" s="162">
        <v>285</v>
      </c>
      <c r="D186" s="159">
        <v>15</v>
      </c>
      <c r="E186" s="161">
        <v>47</v>
      </c>
      <c r="F186" s="310">
        <v>27010</v>
      </c>
      <c r="G186" s="532" t="s">
        <v>496</v>
      </c>
      <c r="H186" s="533"/>
      <c r="I186" s="311">
        <v>17122</v>
      </c>
      <c r="J186" s="313">
        <v>21856</v>
      </c>
      <c r="K186" s="314">
        <f>+I186+J186</f>
        <v>38978</v>
      </c>
      <c r="L186" s="313" t="s">
        <v>440</v>
      </c>
      <c r="M186" s="314">
        <v>388</v>
      </c>
      <c r="N186" s="315">
        <f>SUM(I186:M186)-K186</f>
        <v>39366</v>
      </c>
      <c r="AA186" s="545"/>
      <c r="AB186" s="545"/>
      <c r="AC186" s="545"/>
      <c r="AD186" s="545"/>
      <c r="AE186" s="545"/>
      <c r="AF186" s="545"/>
      <c r="AG186" s="545"/>
      <c r="AH186" s="545"/>
      <c r="AI186" s="545"/>
      <c r="AJ186" s="545"/>
      <c r="AK186" s="545"/>
      <c r="AL186" s="545"/>
      <c r="AM186" s="545"/>
      <c r="AN186" s="545"/>
      <c r="AO186" s="545"/>
      <c r="AP186" s="545"/>
      <c r="AQ186" s="545"/>
      <c r="AR186" s="545"/>
      <c r="AS186" s="545"/>
      <c r="AT186" s="545"/>
      <c r="AU186" s="545"/>
      <c r="AV186" s="545"/>
    </row>
    <row r="187" spans="1:48" s="7" customFormat="1" ht="18" customHeight="1">
      <c r="A187" s="225" t="s">
        <v>277</v>
      </c>
      <c r="B187" s="156" t="s">
        <v>278</v>
      </c>
      <c r="C187" s="162">
        <v>245</v>
      </c>
      <c r="D187" s="159">
        <v>15</v>
      </c>
      <c r="E187" s="161">
        <v>43</v>
      </c>
      <c r="F187" s="310">
        <v>14670</v>
      </c>
      <c r="G187" s="532" t="s">
        <v>496</v>
      </c>
      <c r="H187" s="533"/>
      <c r="I187" s="311">
        <v>14922</v>
      </c>
      <c r="J187" s="313">
        <v>9850</v>
      </c>
      <c r="K187" s="314">
        <f>+I187+J187</f>
        <v>24772</v>
      </c>
      <c r="L187" s="313" t="s">
        <v>440</v>
      </c>
      <c r="M187" s="314">
        <v>172</v>
      </c>
      <c r="N187" s="315">
        <f>SUM(I187:M187)-K187</f>
        <v>24944</v>
      </c>
      <c r="AA187" s="561"/>
      <c r="AB187" s="545"/>
      <c r="AC187" s="545"/>
      <c r="AD187" s="545"/>
      <c r="AE187" s="545"/>
      <c r="AF187" s="545"/>
      <c r="AG187" s="545"/>
      <c r="AH187" s="545"/>
      <c r="AI187" s="545"/>
      <c r="AJ187" s="545"/>
      <c r="AK187" s="545"/>
      <c r="AL187" s="545"/>
      <c r="AM187" s="545"/>
      <c r="AN187" s="545"/>
      <c r="AO187" s="545"/>
      <c r="AP187" s="545"/>
      <c r="AQ187" s="545"/>
      <c r="AR187" s="545"/>
      <c r="AS187" s="545"/>
      <c r="AT187" s="545"/>
      <c r="AU187" s="545"/>
      <c r="AV187" s="545"/>
    </row>
    <row r="188" spans="1:48" s="27" customFormat="1" ht="18" customHeight="1">
      <c r="A188" s="225" t="s">
        <v>279</v>
      </c>
      <c r="B188" s="75" t="s">
        <v>280</v>
      </c>
      <c r="C188" s="311">
        <v>245</v>
      </c>
      <c r="D188" s="314">
        <v>15</v>
      </c>
      <c r="E188" s="312">
        <v>43</v>
      </c>
      <c r="F188" s="310">
        <v>18946</v>
      </c>
      <c r="G188" s="532" t="s">
        <v>496</v>
      </c>
      <c r="H188" s="533"/>
      <c r="I188" s="311">
        <v>7612</v>
      </c>
      <c r="J188" s="313">
        <v>22940</v>
      </c>
      <c r="K188" s="314">
        <f>+I188+J188</f>
        <v>30552</v>
      </c>
      <c r="L188" s="313" t="s">
        <v>440</v>
      </c>
      <c r="M188" s="314">
        <v>158</v>
      </c>
      <c r="N188" s="315">
        <f>SUM(I188:M188)-K188</f>
        <v>30710</v>
      </c>
      <c r="AA188" s="546"/>
      <c r="AB188" s="561"/>
      <c r="AC188" s="561"/>
      <c r="AD188" s="561"/>
      <c r="AE188" s="561"/>
      <c r="AF188" s="561"/>
      <c r="AG188" s="561"/>
      <c r="AH188" s="561"/>
      <c r="AI188" s="561"/>
      <c r="AJ188" s="561"/>
      <c r="AK188" s="561"/>
      <c r="AL188" s="561"/>
      <c r="AM188" s="561"/>
      <c r="AN188" s="561"/>
      <c r="AO188" s="561"/>
      <c r="AP188" s="561"/>
      <c r="AQ188" s="561"/>
      <c r="AR188" s="561"/>
      <c r="AS188" s="561"/>
      <c r="AT188" s="561"/>
      <c r="AU188" s="561"/>
      <c r="AV188" s="561"/>
    </row>
    <row r="189" spans="1:48" s="18" customFormat="1" ht="18" customHeight="1">
      <c r="A189" s="81">
        <v>33</v>
      </c>
      <c r="B189" s="80" t="s">
        <v>281</v>
      </c>
      <c r="C189" s="137"/>
      <c r="D189" s="139"/>
      <c r="E189" s="141"/>
      <c r="F189" s="421">
        <f t="shared" ref="F189:M189" si="67">SUM(F190:F193)</f>
        <v>231853</v>
      </c>
      <c r="G189" s="329">
        <f t="shared" si="67"/>
        <v>2485</v>
      </c>
      <c r="H189" s="422">
        <f t="shared" si="67"/>
        <v>949</v>
      </c>
      <c r="I189" s="329">
        <f t="shared" si="67"/>
        <v>317992</v>
      </c>
      <c r="J189" s="331">
        <f t="shared" si="67"/>
        <v>171503</v>
      </c>
      <c r="K189" s="293">
        <f>SUM(K190:K193)</f>
        <v>489495</v>
      </c>
      <c r="L189" s="331">
        <f t="shared" si="67"/>
        <v>0</v>
      </c>
      <c r="M189" s="293">
        <f t="shared" si="67"/>
        <v>22131</v>
      </c>
      <c r="N189" s="295">
        <f>SUM(N190:N193)</f>
        <v>511626</v>
      </c>
      <c r="R189" s="23">
        <f t="shared" ref="R189:Z189" si="68">F189</f>
        <v>231853</v>
      </c>
      <c r="S189" s="23">
        <f t="shared" si="68"/>
        <v>2485</v>
      </c>
      <c r="T189" s="23">
        <f t="shared" si="68"/>
        <v>949</v>
      </c>
      <c r="U189" s="23">
        <f t="shared" si="68"/>
        <v>317992</v>
      </c>
      <c r="V189" s="23">
        <f t="shared" si="68"/>
        <v>171503</v>
      </c>
      <c r="W189" s="23">
        <f t="shared" si="68"/>
        <v>489495</v>
      </c>
      <c r="X189" s="23">
        <f t="shared" si="68"/>
        <v>0</v>
      </c>
      <c r="Y189" s="23">
        <f t="shared" si="68"/>
        <v>22131</v>
      </c>
      <c r="Z189" s="23">
        <f t="shared" si="68"/>
        <v>511626</v>
      </c>
      <c r="AA189" s="562"/>
      <c r="AB189" s="547"/>
      <c r="AC189" s="547"/>
      <c r="AD189" s="547"/>
      <c r="AE189" s="547"/>
      <c r="AF189" s="547"/>
      <c r="AG189" s="547"/>
      <c r="AH189" s="547"/>
      <c r="AI189" s="547"/>
      <c r="AJ189" s="547"/>
      <c r="AK189" s="547"/>
      <c r="AL189" s="547"/>
      <c r="AM189" s="547"/>
      <c r="AN189" s="547"/>
      <c r="AO189" s="547"/>
      <c r="AP189" s="547"/>
      <c r="AQ189" s="547"/>
      <c r="AR189" s="547"/>
      <c r="AS189" s="547"/>
      <c r="AT189" s="547"/>
      <c r="AU189" s="547"/>
      <c r="AV189" s="547"/>
    </row>
    <row r="190" spans="1:48" ht="18" customHeight="1">
      <c r="A190" s="89" t="s">
        <v>282</v>
      </c>
      <c r="B190" s="90" t="s">
        <v>283</v>
      </c>
      <c r="C190" s="349">
        <v>271</v>
      </c>
      <c r="D190" s="350">
        <v>0</v>
      </c>
      <c r="E190" s="351">
        <v>30</v>
      </c>
      <c r="F190" s="250">
        <v>126309</v>
      </c>
      <c r="G190" s="311">
        <v>1653</v>
      </c>
      <c r="H190" s="191">
        <v>429</v>
      </c>
      <c r="I190" s="311">
        <v>245999</v>
      </c>
      <c r="J190" s="313">
        <v>119220</v>
      </c>
      <c r="K190" s="423">
        <f>SUM(I190:J190)</f>
        <v>365219</v>
      </c>
      <c r="L190" s="314" t="s">
        <v>442</v>
      </c>
      <c r="M190" s="314">
        <v>8992</v>
      </c>
      <c r="N190" s="315">
        <f>SUM(I190:M190)-K190</f>
        <v>374211</v>
      </c>
      <c r="AA190" s="536"/>
      <c r="AB190" s="536"/>
      <c r="AC190" s="536"/>
      <c r="AD190" s="536"/>
      <c r="AE190" s="536"/>
      <c r="AF190" s="536"/>
      <c r="AG190" s="536"/>
      <c r="AH190" s="536"/>
      <c r="AI190" s="536"/>
      <c r="AJ190" s="536"/>
      <c r="AK190" s="536"/>
      <c r="AL190" s="536"/>
      <c r="AM190" s="536"/>
      <c r="AN190" s="536"/>
      <c r="AO190" s="536"/>
      <c r="AP190" s="536"/>
      <c r="AQ190" s="536"/>
      <c r="AR190" s="536"/>
      <c r="AS190" s="536"/>
      <c r="AT190" s="536"/>
      <c r="AU190" s="536"/>
      <c r="AV190" s="536"/>
    </row>
    <row r="191" spans="1:48" ht="18" customHeight="1">
      <c r="A191" s="89" t="s">
        <v>284</v>
      </c>
      <c r="B191" s="90" t="s">
        <v>285</v>
      </c>
      <c r="C191" s="349">
        <v>265</v>
      </c>
      <c r="D191" s="350">
        <v>0</v>
      </c>
      <c r="E191" s="351">
        <v>38</v>
      </c>
      <c r="F191" s="250">
        <v>58516</v>
      </c>
      <c r="G191" s="311">
        <v>500</v>
      </c>
      <c r="H191" s="191">
        <v>298</v>
      </c>
      <c r="I191" s="311">
        <v>40775</v>
      </c>
      <c r="J191" s="313">
        <v>31629</v>
      </c>
      <c r="K191" s="423">
        <f>SUM(I191:J191)</f>
        <v>72404</v>
      </c>
      <c r="L191" s="314" t="s">
        <v>442</v>
      </c>
      <c r="M191" s="314">
        <v>6072</v>
      </c>
      <c r="N191" s="315">
        <f>SUM(I191:M191)-K191</f>
        <v>78476</v>
      </c>
      <c r="AA191" s="536"/>
      <c r="AB191" s="536"/>
      <c r="AC191" s="536"/>
      <c r="AD191" s="536"/>
      <c r="AE191" s="536"/>
      <c r="AF191" s="536"/>
      <c r="AG191" s="536"/>
      <c r="AH191" s="536"/>
      <c r="AI191" s="536"/>
      <c r="AJ191" s="536"/>
      <c r="AK191" s="536"/>
      <c r="AL191" s="536"/>
      <c r="AM191" s="536"/>
      <c r="AN191" s="536"/>
      <c r="AO191" s="536"/>
      <c r="AP191" s="536"/>
      <c r="AQ191" s="536"/>
      <c r="AR191" s="536"/>
      <c r="AS191" s="536"/>
      <c r="AT191" s="536"/>
      <c r="AU191" s="536"/>
      <c r="AV191" s="536"/>
    </row>
    <row r="192" spans="1:48" ht="18" customHeight="1">
      <c r="A192" s="89" t="s">
        <v>286</v>
      </c>
      <c r="B192" s="90" t="s">
        <v>287</v>
      </c>
      <c r="C192" s="303">
        <v>275</v>
      </c>
      <c r="D192" s="304">
        <v>0</v>
      </c>
      <c r="E192" s="305">
        <v>30</v>
      </c>
      <c r="F192" s="250">
        <v>45714</v>
      </c>
      <c r="G192" s="310">
        <v>318</v>
      </c>
      <c r="H192" s="312">
        <v>222</v>
      </c>
      <c r="I192" s="311">
        <v>29565</v>
      </c>
      <c r="J192" s="313">
        <v>19551</v>
      </c>
      <c r="K192" s="423">
        <f>SUM(I192:J192)</f>
        <v>49116</v>
      </c>
      <c r="L192" s="314" t="s">
        <v>442</v>
      </c>
      <c r="M192" s="314">
        <v>6633</v>
      </c>
      <c r="N192" s="315">
        <f>SUM(I192:M192)-K192</f>
        <v>55749</v>
      </c>
      <c r="AA192" s="536"/>
      <c r="AB192" s="536"/>
      <c r="AC192" s="536"/>
      <c r="AD192" s="536"/>
      <c r="AE192" s="536"/>
      <c r="AF192" s="536"/>
      <c r="AG192" s="536"/>
      <c r="AH192" s="536"/>
      <c r="AI192" s="536"/>
      <c r="AJ192" s="536"/>
      <c r="AK192" s="536"/>
      <c r="AL192" s="536"/>
      <c r="AM192" s="536"/>
      <c r="AN192" s="536"/>
      <c r="AO192" s="536"/>
      <c r="AP192" s="536"/>
      <c r="AQ192" s="536"/>
      <c r="AR192" s="536"/>
      <c r="AS192" s="536"/>
      <c r="AT192" s="536"/>
      <c r="AU192" s="536"/>
      <c r="AV192" s="536"/>
    </row>
    <row r="193" spans="1:48" ht="18" customHeight="1">
      <c r="A193" s="89" t="s">
        <v>288</v>
      </c>
      <c r="B193" s="90" t="s">
        <v>289</v>
      </c>
      <c r="C193" s="227">
        <v>185</v>
      </c>
      <c r="D193" s="255">
        <v>0</v>
      </c>
      <c r="E193" s="229">
        <v>120</v>
      </c>
      <c r="F193" s="250">
        <v>1314</v>
      </c>
      <c r="G193" s="311">
        <v>14</v>
      </c>
      <c r="H193" s="191">
        <v>0</v>
      </c>
      <c r="I193" s="311">
        <v>1653</v>
      </c>
      <c r="J193" s="313">
        <v>1103</v>
      </c>
      <c r="K193" s="423">
        <f>SUM(I193:J193)</f>
        <v>2756</v>
      </c>
      <c r="L193" s="314" t="s">
        <v>442</v>
      </c>
      <c r="M193" s="314">
        <v>434</v>
      </c>
      <c r="N193" s="315">
        <f>SUM(I193:M193)-K193</f>
        <v>3190</v>
      </c>
      <c r="AA193" s="546"/>
      <c r="AB193" s="536"/>
      <c r="AC193" s="536"/>
      <c r="AD193" s="536"/>
      <c r="AE193" s="536"/>
      <c r="AF193" s="536"/>
      <c r="AG193" s="536"/>
      <c r="AH193" s="536"/>
      <c r="AI193" s="536"/>
      <c r="AJ193" s="536"/>
      <c r="AK193" s="536"/>
      <c r="AL193" s="536"/>
      <c r="AM193" s="536"/>
      <c r="AN193" s="536"/>
      <c r="AO193" s="536"/>
      <c r="AP193" s="536"/>
      <c r="AQ193" s="536"/>
      <c r="AR193" s="536"/>
      <c r="AS193" s="536"/>
      <c r="AT193" s="536"/>
      <c r="AU193" s="536"/>
      <c r="AV193" s="536"/>
    </row>
    <row r="194" spans="1:48" s="14" customFormat="1" ht="18" customHeight="1">
      <c r="A194" s="81" t="s">
        <v>290</v>
      </c>
      <c r="B194" s="80" t="s">
        <v>291</v>
      </c>
      <c r="C194" s="142"/>
      <c r="D194" s="143"/>
      <c r="E194" s="145"/>
      <c r="F194" s="328" t="s">
        <v>495</v>
      </c>
      <c r="G194" s="329">
        <f>SUM(G195:G196)</f>
        <v>63718</v>
      </c>
      <c r="H194" s="330">
        <f t="shared" ref="H194:N194" si="69">SUM(H195:H196)</f>
        <v>5766</v>
      </c>
      <c r="I194" s="329">
        <f t="shared" si="69"/>
        <v>402422</v>
      </c>
      <c r="J194" s="331">
        <f t="shared" si="69"/>
        <v>273581</v>
      </c>
      <c r="K194" s="293">
        <f t="shared" si="69"/>
        <v>676003</v>
      </c>
      <c r="L194" s="331">
        <f t="shared" si="69"/>
        <v>4898</v>
      </c>
      <c r="M194" s="293">
        <f t="shared" si="69"/>
        <v>9554</v>
      </c>
      <c r="N194" s="295">
        <f t="shared" si="69"/>
        <v>690455</v>
      </c>
      <c r="R194" s="22" t="str">
        <f t="shared" ref="R194:Z194" si="70">F194</f>
        <v>－</v>
      </c>
      <c r="S194" s="22">
        <f t="shared" si="70"/>
        <v>63718</v>
      </c>
      <c r="T194" s="22">
        <f t="shared" si="70"/>
        <v>5766</v>
      </c>
      <c r="U194" s="22">
        <f t="shared" si="70"/>
        <v>402422</v>
      </c>
      <c r="V194" s="22">
        <f t="shared" si="70"/>
        <v>273581</v>
      </c>
      <c r="W194" s="22">
        <f t="shared" si="70"/>
        <v>676003</v>
      </c>
      <c r="X194" s="22">
        <f t="shared" si="70"/>
        <v>4898</v>
      </c>
      <c r="Y194" s="22">
        <f t="shared" si="70"/>
        <v>9554</v>
      </c>
      <c r="Z194" s="22">
        <f t="shared" si="70"/>
        <v>690455</v>
      </c>
      <c r="AA194" s="536"/>
      <c r="AB194" s="546"/>
      <c r="AC194" s="546"/>
      <c r="AD194" s="546"/>
      <c r="AE194" s="546"/>
      <c r="AF194" s="546"/>
      <c r="AG194" s="546"/>
      <c r="AH194" s="546"/>
      <c r="AI194" s="546"/>
      <c r="AJ194" s="546"/>
      <c r="AK194" s="546"/>
      <c r="AL194" s="546"/>
      <c r="AM194" s="546"/>
      <c r="AN194" s="546"/>
      <c r="AO194" s="546"/>
      <c r="AP194" s="546"/>
      <c r="AQ194" s="546"/>
      <c r="AR194" s="546"/>
      <c r="AS194" s="546"/>
      <c r="AT194" s="546"/>
      <c r="AU194" s="546"/>
      <c r="AV194" s="546"/>
    </row>
    <row r="195" spans="1:48" ht="18" customHeight="1">
      <c r="A195" s="87" t="s">
        <v>292</v>
      </c>
      <c r="B195" s="57" t="s">
        <v>295</v>
      </c>
      <c r="C195" s="142">
        <v>282</v>
      </c>
      <c r="D195" s="143">
        <v>26</v>
      </c>
      <c r="E195" s="145">
        <v>33</v>
      </c>
      <c r="F195" s="131">
        <v>186401</v>
      </c>
      <c r="G195" s="175">
        <v>63718</v>
      </c>
      <c r="H195" s="147">
        <v>5766</v>
      </c>
      <c r="I195" s="175">
        <v>264954</v>
      </c>
      <c r="J195" s="153">
        <v>157995</v>
      </c>
      <c r="K195" s="129">
        <f>+I195+J195</f>
        <v>422949</v>
      </c>
      <c r="L195" s="153">
        <v>4898</v>
      </c>
      <c r="M195" s="109">
        <v>8331</v>
      </c>
      <c r="N195" s="232">
        <f>+I195+J195+L195+M195</f>
        <v>436178</v>
      </c>
      <c r="AA195" s="536"/>
      <c r="AB195" s="536"/>
      <c r="AC195" s="536"/>
      <c r="AD195" s="536"/>
      <c r="AE195" s="536"/>
      <c r="AF195" s="536"/>
      <c r="AG195" s="536"/>
      <c r="AH195" s="536"/>
      <c r="AI195" s="536"/>
      <c r="AJ195" s="536"/>
      <c r="AK195" s="536"/>
      <c r="AL195" s="536"/>
      <c r="AM195" s="536"/>
      <c r="AN195" s="536"/>
      <c r="AO195" s="536"/>
      <c r="AP195" s="536"/>
      <c r="AQ195" s="536"/>
      <c r="AR195" s="536"/>
      <c r="AS195" s="536"/>
      <c r="AT195" s="536"/>
      <c r="AU195" s="536"/>
      <c r="AV195" s="536"/>
    </row>
    <row r="196" spans="1:48" ht="18" customHeight="1">
      <c r="A196" s="84" t="s">
        <v>294</v>
      </c>
      <c r="B196" s="57" t="s">
        <v>293</v>
      </c>
      <c r="C196" s="142">
        <v>282</v>
      </c>
      <c r="D196" s="143">
        <v>26</v>
      </c>
      <c r="E196" s="145">
        <v>33</v>
      </c>
      <c r="F196" s="233">
        <v>102393</v>
      </c>
      <c r="G196" s="507" t="s">
        <v>497</v>
      </c>
      <c r="H196" s="508"/>
      <c r="I196" s="175">
        <v>137468</v>
      </c>
      <c r="J196" s="153">
        <v>115586</v>
      </c>
      <c r="K196" s="129">
        <f>+I196+J196</f>
        <v>253054</v>
      </c>
      <c r="L196" s="128" t="s">
        <v>440</v>
      </c>
      <c r="M196" s="109">
        <v>1223</v>
      </c>
      <c r="N196" s="232">
        <f>+I196+J196+M196</f>
        <v>254277</v>
      </c>
      <c r="AA196" s="546"/>
      <c r="AB196" s="536"/>
      <c r="AC196" s="536"/>
      <c r="AD196" s="536"/>
      <c r="AE196" s="536"/>
      <c r="AF196" s="536"/>
      <c r="AG196" s="536"/>
      <c r="AH196" s="536"/>
      <c r="AI196" s="536"/>
      <c r="AJ196" s="536"/>
      <c r="AK196" s="536"/>
      <c r="AL196" s="536"/>
      <c r="AM196" s="536"/>
      <c r="AN196" s="536"/>
      <c r="AO196" s="536"/>
      <c r="AP196" s="536"/>
      <c r="AQ196" s="536"/>
      <c r="AR196" s="536"/>
      <c r="AS196" s="536"/>
      <c r="AT196" s="536"/>
      <c r="AU196" s="536"/>
      <c r="AV196" s="536"/>
    </row>
    <row r="197" spans="1:48" s="17" customFormat="1" ht="18" customHeight="1">
      <c r="A197" s="91" t="s">
        <v>460</v>
      </c>
      <c r="B197" s="110" t="s">
        <v>461</v>
      </c>
      <c r="C197" s="236"/>
      <c r="D197" s="238"/>
      <c r="E197" s="235"/>
      <c r="F197" s="424">
        <f>SUM(F198:F199)</f>
        <v>92012</v>
      </c>
      <c r="G197" s="360">
        <f t="shared" ref="G197:N197" si="71">SUM(G198:G199)</f>
        <v>17420</v>
      </c>
      <c r="H197" s="361">
        <f t="shared" si="71"/>
        <v>5655</v>
      </c>
      <c r="I197" s="360">
        <f t="shared" si="71"/>
        <v>115326</v>
      </c>
      <c r="J197" s="362">
        <f t="shared" si="71"/>
        <v>85851</v>
      </c>
      <c r="K197" s="363">
        <f t="shared" si="71"/>
        <v>201177</v>
      </c>
      <c r="L197" s="362">
        <f t="shared" si="71"/>
        <v>5828</v>
      </c>
      <c r="M197" s="363">
        <f t="shared" si="71"/>
        <v>34016</v>
      </c>
      <c r="N197" s="364">
        <f t="shared" si="71"/>
        <v>241021</v>
      </c>
      <c r="R197" s="25">
        <f t="shared" ref="R197:Z197" si="72">F197</f>
        <v>92012</v>
      </c>
      <c r="S197" s="25">
        <f t="shared" si="72"/>
        <v>17420</v>
      </c>
      <c r="T197" s="25">
        <f t="shared" si="72"/>
        <v>5655</v>
      </c>
      <c r="U197" s="25">
        <f t="shared" si="72"/>
        <v>115326</v>
      </c>
      <c r="V197" s="25">
        <f t="shared" si="72"/>
        <v>85851</v>
      </c>
      <c r="W197" s="25">
        <f t="shared" si="72"/>
        <v>201177</v>
      </c>
      <c r="X197" s="25">
        <f t="shared" si="72"/>
        <v>5828</v>
      </c>
      <c r="Y197" s="25">
        <f t="shared" si="72"/>
        <v>34016</v>
      </c>
      <c r="Z197" s="25">
        <f t="shared" si="72"/>
        <v>241021</v>
      </c>
      <c r="AA197" s="551"/>
      <c r="AB197" s="560"/>
      <c r="AC197" s="560"/>
      <c r="AD197" s="560"/>
      <c r="AE197" s="560"/>
      <c r="AF197" s="560"/>
      <c r="AG197" s="560"/>
      <c r="AH197" s="560"/>
      <c r="AI197" s="560"/>
      <c r="AJ197" s="560"/>
      <c r="AK197" s="560"/>
      <c r="AL197" s="560"/>
      <c r="AM197" s="560"/>
      <c r="AN197" s="560"/>
      <c r="AO197" s="560"/>
      <c r="AP197" s="560"/>
      <c r="AQ197" s="560"/>
      <c r="AR197" s="560"/>
      <c r="AS197" s="560"/>
      <c r="AT197" s="560"/>
      <c r="AU197" s="560"/>
      <c r="AV197" s="560"/>
    </row>
    <row r="198" spans="1:48" s="9" customFormat="1" ht="18" customHeight="1">
      <c r="A198" s="93" t="s">
        <v>462</v>
      </c>
      <c r="B198" s="97" t="s">
        <v>489</v>
      </c>
      <c r="C198" s="142">
        <v>245</v>
      </c>
      <c r="D198" s="143">
        <v>0</v>
      </c>
      <c r="E198" s="147">
        <v>47</v>
      </c>
      <c r="F198" s="209">
        <v>70216</v>
      </c>
      <c r="G198" s="195">
        <v>13530</v>
      </c>
      <c r="H198" s="358">
        <v>4157</v>
      </c>
      <c r="I198" s="195">
        <v>97637</v>
      </c>
      <c r="J198" s="196">
        <v>66762</v>
      </c>
      <c r="K198" s="212">
        <f>+I198+J198</f>
        <v>164399</v>
      </c>
      <c r="L198" s="196">
        <v>5828</v>
      </c>
      <c r="M198" s="212">
        <v>30172</v>
      </c>
      <c r="N198" s="243">
        <f>SUM(I198:M198)-K198</f>
        <v>200399</v>
      </c>
      <c r="AA198" s="551"/>
      <c r="AB198" s="551"/>
      <c r="AC198" s="551"/>
      <c r="AD198" s="551"/>
      <c r="AE198" s="551"/>
      <c r="AF198" s="551"/>
      <c r="AG198" s="551"/>
      <c r="AH198" s="551"/>
      <c r="AI198" s="551"/>
      <c r="AJ198" s="551"/>
      <c r="AK198" s="551"/>
      <c r="AL198" s="551"/>
      <c r="AM198" s="551"/>
      <c r="AN198" s="551"/>
      <c r="AO198" s="551"/>
      <c r="AP198" s="551"/>
      <c r="AQ198" s="551"/>
      <c r="AR198" s="551"/>
      <c r="AS198" s="551"/>
      <c r="AT198" s="551"/>
      <c r="AU198" s="551"/>
      <c r="AV198" s="551"/>
    </row>
    <row r="199" spans="1:48" s="9" customFormat="1" ht="18" customHeight="1">
      <c r="A199" s="104" t="s">
        <v>463</v>
      </c>
      <c r="B199" s="97" t="s">
        <v>490</v>
      </c>
      <c r="C199" s="142">
        <v>232</v>
      </c>
      <c r="D199" s="143">
        <v>0</v>
      </c>
      <c r="E199" s="147">
        <v>58</v>
      </c>
      <c r="F199" s="209">
        <v>21796</v>
      </c>
      <c r="G199" s="206">
        <v>3890</v>
      </c>
      <c r="H199" s="210">
        <v>1498</v>
      </c>
      <c r="I199" s="206">
        <v>17689</v>
      </c>
      <c r="J199" s="207">
        <v>19089</v>
      </c>
      <c r="K199" s="208">
        <f>+I199+J199</f>
        <v>36778</v>
      </c>
      <c r="L199" s="128" t="s">
        <v>440</v>
      </c>
      <c r="M199" s="208">
        <v>3844</v>
      </c>
      <c r="N199" s="243">
        <f>SUM(I199:M199)-K199</f>
        <v>40622</v>
      </c>
      <c r="AA199" s="560"/>
      <c r="AB199" s="551"/>
      <c r="AC199" s="551"/>
      <c r="AD199" s="551"/>
      <c r="AE199" s="551"/>
      <c r="AF199" s="551"/>
      <c r="AG199" s="551"/>
      <c r="AH199" s="551"/>
      <c r="AI199" s="551"/>
      <c r="AJ199" s="551"/>
      <c r="AK199" s="551"/>
      <c r="AL199" s="551"/>
      <c r="AM199" s="551"/>
      <c r="AN199" s="551"/>
      <c r="AO199" s="551"/>
      <c r="AP199" s="551"/>
      <c r="AQ199" s="551"/>
      <c r="AR199" s="551"/>
      <c r="AS199" s="551"/>
      <c r="AT199" s="551"/>
      <c r="AU199" s="551"/>
      <c r="AV199" s="551"/>
    </row>
    <row r="200" spans="1:48" s="14" customFormat="1" ht="18" customHeight="1">
      <c r="A200" s="95">
        <v>36</v>
      </c>
      <c r="B200" s="77" t="s">
        <v>296</v>
      </c>
      <c r="C200" s="236"/>
      <c r="D200" s="238"/>
      <c r="E200" s="235"/>
      <c r="F200" s="328" t="s">
        <v>495</v>
      </c>
      <c r="G200" s="329">
        <f>SUM(G201:G208)</f>
        <v>60052</v>
      </c>
      <c r="H200" s="330">
        <f>SUM(H201:H208)</f>
        <v>7757</v>
      </c>
      <c r="I200" s="329">
        <f>SUM(I201:I208)</f>
        <v>270654</v>
      </c>
      <c r="J200" s="331">
        <f>SUM(J201:J208)</f>
        <v>201246</v>
      </c>
      <c r="K200" s="293">
        <f>SUM(K201:K208)</f>
        <v>471900</v>
      </c>
      <c r="L200" s="331" t="s">
        <v>440</v>
      </c>
      <c r="M200" s="293">
        <f>SUM(M201:M208)</f>
        <v>8334</v>
      </c>
      <c r="N200" s="295">
        <f>SUM(N201:N208)</f>
        <v>480234</v>
      </c>
      <c r="R200" s="22" t="str">
        <f t="shared" ref="R200:Z200" si="73">F200</f>
        <v>－</v>
      </c>
      <c r="S200" s="22">
        <f t="shared" si="73"/>
        <v>60052</v>
      </c>
      <c r="T200" s="22">
        <f t="shared" si="73"/>
        <v>7757</v>
      </c>
      <c r="U200" s="22">
        <f t="shared" si="73"/>
        <v>270654</v>
      </c>
      <c r="V200" s="22">
        <f t="shared" si="73"/>
        <v>201246</v>
      </c>
      <c r="W200" s="22">
        <f t="shared" si="73"/>
        <v>471900</v>
      </c>
      <c r="X200" s="22" t="str">
        <f t="shared" si="73"/>
        <v>／</v>
      </c>
      <c r="Y200" s="22">
        <f t="shared" si="73"/>
        <v>8334</v>
      </c>
      <c r="Z200" s="22">
        <f t="shared" si="73"/>
        <v>480234</v>
      </c>
      <c r="AA200" s="536"/>
      <c r="AB200" s="546"/>
      <c r="AC200" s="546"/>
      <c r="AD200" s="546"/>
      <c r="AE200" s="546"/>
      <c r="AF200" s="546"/>
      <c r="AG200" s="546"/>
      <c r="AH200" s="546"/>
      <c r="AI200" s="546"/>
      <c r="AJ200" s="546"/>
      <c r="AK200" s="546"/>
      <c r="AL200" s="546"/>
      <c r="AM200" s="546"/>
      <c r="AN200" s="546"/>
      <c r="AO200" s="546"/>
      <c r="AP200" s="546"/>
      <c r="AQ200" s="546"/>
      <c r="AR200" s="546"/>
      <c r="AS200" s="546"/>
      <c r="AT200" s="546"/>
      <c r="AU200" s="546"/>
      <c r="AV200" s="546"/>
    </row>
    <row r="201" spans="1:48" ht="18" customHeight="1">
      <c r="A201" s="86" t="s">
        <v>297</v>
      </c>
      <c r="B201" s="67" t="s">
        <v>298</v>
      </c>
      <c r="C201" s="142">
        <v>179</v>
      </c>
      <c r="D201" s="143">
        <v>70</v>
      </c>
      <c r="E201" s="145">
        <v>44</v>
      </c>
      <c r="F201" s="233">
        <v>68176</v>
      </c>
      <c r="G201" s="127">
        <v>60052</v>
      </c>
      <c r="H201" s="132">
        <v>7757</v>
      </c>
      <c r="I201" s="127">
        <v>68608</v>
      </c>
      <c r="J201" s="128">
        <v>84946</v>
      </c>
      <c r="K201" s="129">
        <f t="shared" ref="K201:K208" si="74">+I201+J201</f>
        <v>153554</v>
      </c>
      <c r="L201" s="129" t="s">
        <v>440</v>
      </c>
      <c r="M201" s="129">
        <v>2021</v>
      </c>
      <c r="N201" s="243">
        <f t="shared" ref="N201:N208" si="75">SUM(I201:M201)-K201</f>
        <v>155575</v>
      </c>
      <c r="AA201" s="536"/>
      <c r="AB201" s="536"/>
      <c r="AC201" s="536"/>
      <c r="AD201" s="536"/>
      <c r="AE201" s="536"/>
      <c r="AF201" s="536"/>
      <c r="AG201" s="536"/>
      <c r="AH201" s="536"/>
      <c r="AI201" s="536"/>
      <c r="AJ201" s="536"/>
      <c r="AK201" s="536"/>
      <c r="AL201" s="536"/>
      <c r="AM201" s="536"/>
      <c r="AN201" s="536"/>
      <c r="AO201" s="536"/>
      <c r="AP201" s="536"/>
      <c r="AQ201" s="536"/>
      <c r="AR201" s="536"/>
      <c r="AS201" s="536"/>
      <c r="AT201" s="536"/>
      <c r="AU201" s="536"/>
      <c r="AV201" s="536"/>
    </row>
    <row r="202" spans="1:48" ht="18" customHeight="1">
      <c r="A202" s="86" t="s">
        <v>299</v>
      </c>
      <c r="B202" s="67" t="s">
        <v>300</v>
      </c>
      <c r="C202" s="142">
        <v>179</v>
      </c>
      <c r="D202" s="143">
        <v>71</v>
      </c>
      <c r="E202" s="145">
        <v>44</v>
      </c>
      <c r="F202" s="233">
        <v>69140</v>
      </c>
      <c r="G202" s="507" t="s">
        <v>498</v>
      </c>
      <c r="H202" s="508"/>
      <c r="I202" s="318">
        <v>67268</v>
      </c>
      <c r="J202" s="320">
        <v>41529</v>
      </c>
      <c r="K202" s="298">
        <f t="shared" si="74"/>
        <v>108797</v>
      </c>
      <c r="L202" s="129" t="s">
        <v>440</v>
      </c>
      <c r="M202" s="298">
        <v>2245</v>
      </c>
      <c r="N202" s="243">
        <f t="shared" si="75"/>
        <v>111042</v>
      </c>
      <c r="AA202" s="536"/>
      <c r="AB202" s="536"/>
      <c r="AC202" s="536"/>
      <c r="AD202" s="536"/>
      <c r="AE202" s="536"/>
      <c r="AF202" s="536"/>
      <c r="AG202" s="536"/>
      <c r="AH202" s="536"/>
      <c r="AI202" s="536"/>
      <c r="AJ202" s="536"/>
      <c r="AK202" s="536"/>
      <c r="AL202" s="536"/>
      <c r="AM202" s="536"/>
      <c r="AN202" s="536"/>
      <c r="AO202" s="536"/>
      <c r="AP202" s="536"/>
      <c r="AQ202" s="536"/>
      <c r="AR202" s="536"/>
      <c r="AS202" s="536"/>
      <c r="AT202" s="536"/>
      <c r="AU202" s="536"/>
      <c r="AV202" s="536"/>
    </row>
    <row r="203" spans="1:48" ht="18" customHeight="1">
      <c r="A203" s="86" t="s">
        <v>301</v>
      </c>
      <c r="B203" s="67" t="s">
        <v>186</v>
      </c>
      <c r="C203" s="236">
        <v>180</v>
      </c>
      <c r="D203" s="238">
        <v>69</v>
      </c>
      <c r="E203" s="235">
        <v>43</v>
      </c>
      <c r="F203" s="233">
        <v>88885</v>
      </c>
      <c r="G203" s="507" t="s">
        <v>498</v>
      </c>
      <c r="H203" s="508"/>
      <c r="I203" s="127">
        <v>94900</v>
      </c>
      <c r="J203" s="128">
        <v>36103</v>
      </c>
      <c r="K203" s="129">
        <f t="shared" si="74"/>
        <v>131003</v>
      </c>
      <c r="L203" s="129" t="s">
        <v>440</v>
      </c>
      <c r="M203" s="129">
        <v>2535</v>
      </c>
      <c r="N203" s="243">
        <f t="shared" si="75"/>
        <v>133538</v>
      </c>
      <c r="AA203" s="536"/>
      <c r="AB203" s="536"/>
      <c r="AC203" s="536"/>
      <c r="AD203" s="536"/>
      <c r="AE203" s="536"/>
      <c r="AF203" s="536"/>
      <c r="AG203" s="536"/>
      <c r="AH203" s="536"/>
      <c r="AI203" s="536"/>
      <c r="AJ203" s="536"/>
      <c r="AK203" s="536"/>
      <c r="AL203" s="536"/>
      <c r="AM203" s="536"/>
      <c r="AN203" s="536"/>
      <c r="AO203" s="536"/>
      <c r="AP203" s="536"/>
      <c r="AQ203" s="536"/>
      <c r="AR203" s="536"/>
      <c r="AS203" s="536"/>
      <c r="AT203" s="536"/>
      <c r="AU203" s="536"/>
      <c r="AV203" s="536"/>
    </row>
    <row r="204" spans="1:48" ht="18" customHeight="1">
      <c r="A204" s="111" t="s">
        <v>302</v>
      </c>
      <c r="B204" s="112" t="s">
        <v>303</v>
      </c>
      <c r="C204" s="142">
        <v>216</v>
      </c>
      <c r="D204" s="143">
        <v>77</v>
      </c>
      <c r="E204" s="145">
        <v>60</v>
      </c>
      <c r="F204" s="233" t="s">
        <v>495</v>
      </c>
      <c r="G204" s="507" t="s">
        <v>498</v>
      </c>
      <c r="H204" s="508"/>
      <c r="I204" s="127">
        <v>12481</v>
      </c>
      <c r="J204" s="128">
        <v>7497</v>
      </c>
      <c r="K204" s="129">
        <f t="shared" si="74"/>
        <v>19978</v>
      </c>
      <c r="L204" s="129" t="s">
        <v>440</v>
      </c>
      <c r="M204" s="129">
        <v>230</v>
      </c>
      <c r="N204" s="243">
        <f t="shared" si="75"/>
        <v>20208</v>
      </c>
      <c r="AA204" s="536"/>
      <c r="AB204" s="536"/>
      <c r="AC204" s="536"/>
      <c r="AD204" s="536"/>
      <c r="AE204" s="536"/>
      <c r="AF204" s="536"/>
      <c r="AG204" s="536"/>
      <c r="AH204" s="536"/>
      <c r="AI204" s="536"/>
      <c r="AJ204" s="536"/>
      <c r="AK204" s="536"/>
      <c r="AL204" s="536"/>
      <c r="AM204" s="536"/>
      <c r="AN204" s="536"/>
      <c r="AO204" s="536"/>
      <c r="AP204" s="536"/>
      <c r="AQ204" s="536"/>
      <c r="AR204" s="536"/>
      <c r="AS204" s="536"/>
      <c r="AT204" s="536"/>
      <c r="AU204" s="536"/>
      <c r="AV204" s="536"/>
    </row>
    <row r="205" spans="1:48" ht="18" customHeight="1">
      <c r="A205" s="86" t="s">
        <v>304</v>
      </c>
      <c r="B205" s="67" t="s">
        <v>305</v>
      </c>
      <c r="C205" s="142">
        <v>188</v>
      </c>
      <c r="D205" s="143">
        <v>68</v>
      </c>
      <c r="E205" s="145">
        <v>54</v>
      </c>
      <c r="F205" s="233" t="s">
        <v>495</v>
      </c>
      <c r="G205" s="507" t="s">
        <v>498</v>
      </c>
      <c r="H205" s="508"/>
      <c r="I205" s="318">
        <v>5498</v>
      </c>
      <c r="J205" s="320">
        <v>5013</v>
      </c>
      <c r="K205" s="298">
        <f t="shared" si="74"/>
        <v>10511</v>
      </c>
      <c r="L205" s="129" t="s">
        <v>440</v>
      </c>
      <c r="M205" s="298">
        <v>702</v>
      </c>
      <c r="N205" s="243">
        <f t="shared" si="75"/>
        <v>11213</v>
      </c>
      <c r="AA205" s="536"/>
      <c r="AB205" s="536"/>
      <c r="AC205" s="536"/>
      <c r="AD205" s="536"/>
      <c r="AE205" s="536"/>
      <c r="AF205" s="536"/>
      <c r="AG205" s="536"/>
      <c r="AH205" s="536"/>
      <c r="AI205" s="536"/>
      <c r="AJ205" s="536"/>
      <c r="AK205" s="536"/>
      <c r="AL205" s="536"/>
      <c r="AM205" s="536"/>
      <c r="AN205" s="536"/>
      <c r="AO205" s="536"/>
      <c r="AP205" s="536"/>
      <c r="AQ205" s="536"/>
      <c r="AR205" s="536"/>
      <c r="AS205" s="536"/>
      <c r="AT205" s="536"/>
      <c r="AU205" s="536"/>
      <c r="AV205" s="536"/>
    </row>
    <row r="206" spans="1:48" ht="18" customHeight="1">
      <c r="A206" s="86" t="s">
        <v>306</v>
      </c>
      <c r="B206" s="67" t="s">
        <v>307</v>
      </c>
      <c r="C206" s="142">
        <v>188</v>
      </c>
      <c r="D206" s="143">
        <v>68</v>
      </c>
      <c r="E206" s="145">
        <v>54</v>
      </c>
      <c r="F206" s="233" t="s">
        <v>495</v>
      </c>
      <c r="G206" s="507" t="s">
        <v>498</v>
      </c>
      <c r="H206" s="508"/>
      <c r="I206" s="127">
        <v>5881</v>
      </c>
      <c r="J206" s="128">
        <v>9402</v>
      </c>
      <c r="K206" s="129">
        <f t="shared" si="74"/>
        <v>15283</v>
      </c>
      <c r="L206" s="129" t="s">
        <v>440</v>
      </c>
      <c r="M206" s="129">
        <v>311</v>
      </c>
      <c r="N206" s="243">
        <f t="shared" si="75"/>
        <v>15594</v>
      </c>
      <c r="AA206" s="536"/>
      <c r="AB206" s="536"/>
      <c r="AC206" s="536"/>
      <c r="AD206" s="536"/>
      <c r="AE206" s="536"/>
      <c r="AF206" s="536"/>
      <c r="AG206" s="536"/>
      <c r="AH206" s="536"/>
      <c r="AI206" s="536"/>
      <c r="AJ206" s="536"/>
      <c r="AK206" s="536"/>
      <c r="AL206" s="536"/>
      <c r="AM206" s="536"/>
      <c r="AN206" s="536"/>
      <c r="AO206" s="536"/>
      <c r="AP206" s="536"/>
      <c r="AQ206" s="536"/>
      <c r="AR206" s="536"/>
      <c r="AS206" s="536"/>
      <c r="AT206" s="536"/>
      <c r="AU206" s="536"/>
      <c r="AV206" s="536"/>
    </row>
    <row r="207" spans="1:48" ht="18" customHeight="1">
      <c r="A207" s="86" t="s">
        <v>308</v>
      </c>
      <c r="B207" s="67" t="s">
        <v>309</v>
      </c>
      <c r="C207" s="142">
        <v>188</v>
      </c>
      <c r="D207" s="143">
        <v>68</v>
      </c>
      <c r="E207" s="145">
        <v>54</v>
      </c>
      <c r="F207" s="233" t="s">
        <v>495</v>
      </c>
      <c r="G207" s="507" t="s">
        <v>498</v>
      </c>
      <c r="H207" s="508"/>
      <c r="I207" s="127">
        <v>8687</v>
      </c>
      <c r="J207" s="128">
        <v>6778</v>
      </c>
      <c r="K207" s="129">
        <f t="shared" si="74"/>
        <v>15465</v>
      </c>
      <c r="L207" s="129" t="s">
        <v>440</v>
      </c>
      <c r="M207" s="129">
        <v>283</v>
      </c>
      <c r="N207" s="243">
        <f t="shared" si="75"/>
        <v>15748</v>
      </c>
      <c r="AA207" s="546"/>
      <c r="AB207" s="536"/>
      <c r="AC207" s="536"/>
      <c r="AD207" s="536"/>
      <c r="AE207" s="536"/>
      <c r="AF207" s="536"/>
      <c r="AG207" s="536"/>
      <c r="AH207" s="536"/>
      <c r="AI207" s="536"/>
      <c r="AJ207" s="536"/>
      <c r="AK207" s="536"/>
      <c r="AL207" s="536"/>
      <c r="AM207" s="536"/>
      <c r="AN207" s="536"/>
      <c r="AO207" s="536"/>
      <c r="AP207" s="536"/>
      <c r="AQ207" s="536"/>
      <c r="AR207" s="536"/>
      <c r="AS207" s="536"/>
      <c r="AT207" s="536"/>
      <c r="AU207" s="536"/>
      <c r="AV207" s="536"/>
    </row>
    <row r="208" spans="1:48" ht="18" customHeight="1">
      <c r="A208" s="111" t="s">
        <v>464</v>
      </c>
      <c r="B208" s="113" t="s">
        <v>465</v>
      </c>
      <c r="C208" s="142">
        <v>297</v>
      </c>
      <c r="D208" s="143">
        <v>0</v>
      </c>
      <c r="E208" s="145">
        <v>61</v>
      </c>
      <c r="F208" s="233" t="s">
        <v>495</v>
      </c>
      <c r="G208" s="507" t="s">
        <v>498</v>
      </c>
      <c r="H208" s="508"/>
      <c r="I208" s="127">
        <v>7331</v>
      </c>
      <c r="J208" s="128">
        <v>9978</v>
      </c>
      <c r="K208" s="129">
        <f t="shared" si="74"/>
        <v>17309</v>
      </c>
      <c r="L208" s="129" t="s">
        <v>440</v>
      </c>
      <c r="M208" s="129">
        <v>7</v>
      </c>
      <c r="N208" s="243">
        <f t="shared" si="75"/>
        <v>17316</v>
      </c>
      <c r="AA208" s="546"/>
      <c r="AB208" s="536"/>
      <c r="AC208" s="536"/>
      <c r="AD208" s="536"/>
      <c r="AE208" s="536"/>
      <c r="AF208" s="536"/>
      <c r="AG208" s="536"/>
      <c r="AH208" s="536"/>
      <c r="AI208" s="536"/>
      <c r="AJ208" s="536"/>
      <c r="AK208" s="536"/>
      <c r="AL208" s="536"/>
      <c r="AM208" s="536"/>
      <c r="AN208" s="536"/>
      <c r="AO208" s="536"/>
      <c r="AP208" s="536"/>
      <c r="AQ208" s="536"/>
      <c r="AR208" s="536"/>
      <c r="AS208" s="536"/>
      <c r="AT208" s="536"/>
      <c r="AU208" s="536"/>
      <c r="AV208" s="536"/>
    </row>
    <row r="209" spans="1:48" s="18" customFormat="1" ht="18" customHeight="1">
      <c r="A209" s="95" t="s">
        <v>310</v>
      </c>
      <c r="B209" s="77" t="s">
        <v>311</v>
      </c>
      <c r="C209" s="236"/>
      <c r="D209" s="238"/>
      <c r="E209" s="235"/>
      <c r="F209" s="328">
        <f>SUM(F210:F211)</f>
        <v>95851</v>
      </c>
      <c r="G209" s="329">
        <f t="shared" ref="G209:N209" si="76">SUM(G210:G211)</f>
        <v>22275</v>
      </c>
      <c r="H209" s="330">
        <f t="shared" si="76"/>
        <v>1228</v>
      </c>
      <c r="I209" s="329">
        <f t="shared" si="76"/>
        <v>108796</v>
      </c>
      <c r="J209" s="331">
        <f t="shared" si="76"/>
        <v>97835</v>
      </c>
      <c r="K209" s="293">
        <f t="shared" si="76"/>
        <v>206631</v>
      </c>
      <c r="L209" s="331" t="s">
        <v>440</v>
      </c>
      <c r="M209" s="293">
        <f t="shared" si="76"/>
        <v>9119</v>
      </c>
      <c r="N209" s="295">
        <f t="shared" si="76"/>
        <v>215750</v>
      </c>
      <c r="R209" s="23">
        <f t="shared" ref="R209:Z209" si="77">F209</f>
        <v>95851</v>
      </c>
      <c r="S209" s="23">
        <f t="shared" si="77"/>
        <v>22275</v>
      </c>
      <c r="T209" s="23">
        <f t="shared" si="77"/>
        <v>1228</v>
      </c>
      <c r="U209" s="23">
        <f t="shared" si="77"/>
        <v>108796</v>
      </c>
      <c r="V209" s="23">
        <f t="shared" si="77"/>
        <v>97835</v>
      </c>
      <c r="W209" s="23">
        <f t="shared" si="77"/>
        <v>206631</v>
      </c>
      <c r="X209" s="23" t="str">
        <f t="shared" si="77"/>
        <v>／</v>
      </c>
      <c r="Y209" s="23">
        <f t="shared" si="77"/>
        <v>9119</v>
      </c>
      <c r="Z209" s="23">
        <f t="shared" si="77"/>
        <v>215750</v>
      </c>
      <c r="AA209" s="562"/>
      <c r="AB209" s="547"/>
      <c r="AC209" s="547"/>
      <c r="AD209" s="547"/>
      <c r="AE209" s="547"/>
      <c r="AF209" s="547"/>
      <c r="AG209" s="547"/>
      <c r="AH209" s="547"/>
      <c r="AI209" s="547"/>
      <c r="AJ209" s="547"/>
      <c r="AK209" s="547"/>
      <c r="AL209" s="547"/>
      <c r="AM209" s="547"/>
      <c r="AN209" s="547"/>
      <c r="AO209" s="547"/>
      <c r="AP209" s="547"/>
      <c r="AQ209" s="547"/>
      <c r="AR209" s="547"/>
      <c r="AS209" s="547"/>
      <c r="AT209" s="547"/>
      <c r="AU209" s="547"/>
      <c r="AV209" s="547"/>
    </row>
    <row r="210" spans="1:48" ht="18" customHeight="1">
      <c r="A210" s="84" t="s">
        <v>312</v>
      </c>
      <c r="B210" s="57" t="s">
        <v>313</v>
      </c>
      <c r="C210" s="142">
        <v>267</v>
      </c>
      <c r="D210" s="143">
        <v>173</v>
      </c>
      <c r="E210" s="145">
        <v>32</v>
      </c>
      <c r="F210" s="233">
        <v>55223</v>
      </c>
      <c r="G210" s="394">
        <v>14029</v>
      </c>
      <c r="H210" s="395">
        <v>1228</v>
      </c>
      <c r="I210" s="394">
        <v>60510</v>
      </c>
      <c r="J210" s="396">
        <v>58618</v>
      </c>
      <c r="K210" s="396">
        <f>+I210+J210</f>
        <v>119128</v>
      </c>
      <c r="L210" s="128" t="s">
        <v>440</v>
      </c>
      <c r="M210" s="396">
        <v>4564</v>
      </c>
      <c r="N210" s="243">
        <f>SUM(I210:M210)-K210</f>
        <v>123692</v>
      </c>
      <c r="AA210" s="536"/>
      <c r="AB210" s="536"/>
      <c r="AC210" s="536"/>
      <c r="AD210" s="536"/>
      <c r="AE210" s="536"/>
      <c r="AF210" s="536"/>
      <c r="AG210" s="536"/>
      <c r="AH210" s="536"/>
      <c r="AI210" s="536"/>
      <c r="AJ210" s="536"/>
      <c r="AK210" s="536"/>
      <c r="AL210" s="536"/>
      <c r="AM210" s="536"/>
      <c r="AN210" s="536"/>
      <c r="AO210" s="536"/>
      <c r="AP210" s="536"/>
      <c r="AQ210" s="536"/>
      <c r="AR210" s="536"/>
      <c r="AS210" s="536"/>
      <c r="AT210" s="536"/>
      <c r="AU210" s="536"/>
      <c r="AV210" s="536"/>
    </row>
    <row r="211" spans="1:48" ht="18" customHeight="1">
      <c r="A211" s="87" t="s">
        <v>314</v>
      </c>
      <c r="B211" s="57" t="s">
        <v>315</v>
      </c>
      <c r="C211" s="425">
        <v>267</v>
      </c>
      <c r="D211" s="426" t="s">
        <v>495</v>
      </c>
      <c r="E211" s="427">
        <v>37</v>
      </c>
      <c r="F211" s="233">
        <v>40628</v>
      </c>
      <c r="G211" s="393">
        <v>8246</v>
      </c>
      <c r="H211" s="395" t="s">
        <v>470</v>
      </c>
      <c r="I211" s="428">
        <v>48286</v>
      </c>
      <c r="J211" s="396">
        <v>39217</v>
      </c>
      <c r="K211" s="396">
        <f>+I211+J211</f>
        <v>87503</v>
      </c>
      <c r="L211" s="128" t="s">
        <v>440</v>
      </c>
      <c r="M211" s="396">
        <v>4555</v>
      </c>
      <c r="N211" s="243">
        <f>SUM(I211:M211)-K211</f>
        <v>92058</v>
      </c>
      <c r="AA211" s="546"/>
      <c r="AB211" s="536"/>
      <c r="AC211" s="536"/>
      <c r="AD211" s="536"/>
      <c r="AE211" s="536"/>
      <c r="AF211" s="536"/>
      <c r="AG211" s="536"/>
      <c r="AH211" s="536"/>
      <c r="AI211" s="536"/>
      <c r="AJ211" s="536"/>
      <c r="AK211" s="536"/>
      <c r="AL211" s="536"/>
      <c r="AM211" s="536"/>
      <c r="AN211" s="536"/>
      <c r="AO211" s="536"/>
      <c r="AP211" s="536"/>
      <c r="AQ211" s="536"/>
      <c r="AR211" s="536"/>
      <c r="AS211" s="536"/>
      <c r="AT211" s="536"/>
      <c r="AU211" s="536"/>
      <c r="AV211" s="536"/>
    </row>
    <row r="212" spans="1:48" s="14" customFormat="1" ht="18" customHeight="1">
      <c r="A212" s="81" t="s">
        <v>316</v>
      </c>
      <c r="B212" s="80" t="s">
        <v>317</v>
      </c>
      <c r="C212" s="142"/>
      <c r="D212" s="143"/>
      <c r="E212" s="145"/>
      <c r="F212" s="323" t="s">
        <v>495</v>
      </c>
      <c r="G212" s="256">
        <f>SUM(G213:G216)</f>
        <v>39147</v>
      </c>
      <c r="H212" s="324">
        <f t="shared" ref="H212:N212" si="78">SUM(H213:H216)</f>
        <v>3338</v>
      </c>
      <c r="I212" s="256">
        <f t="shared" si="78"/>
        <v>182269</v>
      </c>
      <c r="J212" s="296">
        <f t="shared" si="78"/>
        <v>145501</v>
      </c>
      <c r="K212" s="293">
        <f t="shared" si="78"/>
        <v>327770</v>
      </c>
      <c r="L212" s="331" t="s">
        <v>440</v>
      </c>
      <c r="M212" s="293">
        <f t="shared" si="78"/>
        <v>33462</v>
      </c>
      <c r="N212" s="295">
        <f t="shared" si="78"/>
        <v>361232</v>
      </c>
      <c r="R212" s="22" t="str">
        <f t="shared" ref="R212:Z212" si="79">F212</f>
        <v>－</v>
      </c>
      <c r="S212" s="22">
        <f t="shared" si="79"/>
        <v>39147</v>
      </c>
      <c r="T212" s="22">
        <f t="shared" si="79"/>
        <v>3338</v>
      </c>
      <c r="U212" s="22">
        <f t="shared" si="79"/>
        <v>182269</v>
      </c>
      <c r="V212" s="22">
        <f t="shared" si="79"/>
        <v>145501</v>
      </c>
      <c r="W212" s="22">
        <f t="shared" si="79"/>
        <v>327770</v>
      </c>
      <c r="X212" s="22" t="str">
        <f t="shared" si="79"/>
        <v>／</v>
      </c>
      <c r="Y212" s="22">
        <f t="shared" si="79"/>
        <v>33462</v>
      </c>
      <c r="Z212" s="22">
        <f t="shared" si="79"/>
        <v>361232</v>
      </c>
      <c r="AA212" s="536"/>
      <c r="AB212" s="546"/>
      <c r="AC212" s="546"/>
      <c r="AD212" s="546"/>
      <c r="AE212" s="546"/>
      <c r="AF212" s="546"/>
      <c r="AG212" s="546"/>
      <c r="AH212" s="546"/>
      <c r="AI212" s="546"/>
      <c r="AJ212" s="546"/>
      <c r="AK212" s="546"/>
      <c r="AL212" s="546"/>
      <c r="AM212" s="546"/>
      <c r="AN212" s="546"/>
      <c r="AO212" s="546"/>
      <c r="AP212" s="546"/>
      <c r="AQ212" s="546"/>
      <c r="AR212" s="546"/>
      <c r="AS212" s="546"/>
      <c r="AT212" s="546"/>
      <c r="AU212" s="546"/>
      <c r="AV212" s="546"/>
    </row>
    <row r="213" spans="1:48" ht="18" customHeight="1">
      <c r="A213" s="84" t="s">
        <v>318</v>
      </c>
      <c r="B213" s="57" t="s">
        <v>319</v>
      </c>
      <c r="C213" s="142">
        <v>189</v>
      </c>
      <c r="D213" s="143">
        <v>85</v>
      </c>
      <c r="E213" s="145">
        <v>28</v>
      </c>
      <c r="F213" s="131">
        <v>107066</v>
      </c>
      <c r="G213" s="127">
        <v>29127</v>
      </c>
      <c r="H213" s="132">
        <v>2337</v>
      </c>
      <c r="I213" s="127">
        <v>124164</v>
      </c>
      <c r="J213" s="128">
        <v>105034</v>
      </c>
      <c r="K213" s="129">
        <f>+I213+J213</f>
        <v>229198</v>
      </c>
      <c r="L213" s="128" t="s">
        <v>440</v>
      </c>
      <c r="M213" s="129">
        <v>28769</v>
      </c>
      <c r="N213" s="243">
        <f>SUM(I213:M213)-K213</f>
        <v>257967</v>
      </c>
      <c r="AA213" s="536"/>
      <c r="AB213" s="536"/>
      <c r="AC213" s="536"/>
      <c r="AD213" s="536"/>
      <c r="AE213" s="536"/>
      <c r="AF213" s="536"/>
      <c r="AG213" s="536"/>
      <c r="AH213" s="536"/>
      <c r="AI213" s="536"/>
      <c r="AJ213" s="536"/>
      <c r="AK213" s="536"/>
      <c r="AL213" s="536"/>
      <c r="AM213" s="536"/>
      <c r="AN213" s="536"/>
      <c r="AO213" s="536"/>
      <c r="AP213" s="536"/>
      <c r="AQ213" s="536"/>
      <c r="AR213" s="536"/>
      <c r="AS213" s="536"/>
      <c r="AT213" s="536"/>
      <c r="AU213" s="536"/>
      <c r="AV213" s="536"/>
    </row>
    <row r="214" spans="1:48" ht="18" customHeight="1">
      <c r="A214" s="82" t="s">
        <v>320</v>
      </c>
      <c r="B214" s="63" t="s">
        <v>321</v>
      </c>
      <c r="C214" s="142">
        <v>189</v>
      </c>
      <c r="D214" s="143">
        <v>84</v>
      </c>
      <c r="E214" s="145">
        <v>28</v>
      </c>
      <c r="F214" s="233" t="s">
        <v>495</v>
      </c>
      <c r="G214" s="387">
        <v>6535</v>
      </c>
      <c r="H214" s="389">
        <v>526</v>
      </c>
      <c r="I214" s="387">
        <v>33602</v>
      </c>
      <c r="J214" s="429">
        <v>22979</v>
      </c>
      <c r="K214" s="388">
        <f>+I214+J214</f>
        <v>56581</v>
      </c>
      <c r="L214" s="128" t="s">
        <v>440</v>
      </c>
      <c r="M214" s="388">
        <v>3446</v>
      </c>
      <c r="N214" s="243">
        <f>SUM(I214:M214)-K214</f>
        <v>60027</v>
      </c>
      <c r="AA214" s="536"/>
      <c r="AB214" s="536"/>
      <c r="AC214" s="536"/>
      <c r="AD214" s="536"/>
      <c r="AE214" s="536"/>
      <c r="AF214" s="536"/>
      <c r="AG214" s="536"/>
      <c r="AH214" s="536"/>
      <c r="AI214" s="536"/>
      <c r="AJ214" s="536"/>
      <c r="AK214" s="536"/>
      <c r="AL214" s="536"/>
      <c r="AM214" s="536"/>
      <c r="AN214" s="536"/>
      <c r="AO214" s="536"/>
      <c r="AP214" s="536"/>
      <c r="AQ214" s="536"/>
      <c r="AR214" s="536"/>
      <c r="AS214" s="536"/>
      <c r="AT214" s="536"/>
      <c r="AU214" s="536"/>
      <c r="AV214" s="536"/>
    </row>
    <row r="215" spans="1:48" ht="18" customHeight="1">
      <c r="A215" s="84" t="s">
        <v>322</v>
      </c>
      <c r="B215" s="57" t="s">
        <v>323</v>
      </c>
      <c r="C215" s="236">
        <v>184</v>
      </c>
      <c r="D215" s="238">
        <v>83</v>
      </c>
      <c r="E215" s="235">
        <v>28</v>
      </c>
      <c r="F215" s="233" t="s">
        <v>495</v>
      </c>
      <c r="G215" s="127">
        <v>2966</v>
      </c>
      <c r="H215" s="132">
        <v>422</v>
      </c>
      <c r="I215" s="127">
        <v>19912</v>
      </c>
      <c r="J215" s="128">
        <v>15771</v>
      </c>
      <c r="K215" s="129">
        <f>+I215+J215</f>
        <v>35683</v>
      </c>
      <c r="L215" s="128" t="s">
        <v>440</v>
      </c>
      <c r="M215" s="129">
        <v>1214</v>
      </c>
      <c r="N215" s="243">
        <f>SUM(I215:M215)-K215</f>
        <v>36897</v>
      </c>
      <c r="AA215" s="536"/>
      <c r="AB215" s="536"/>
      <c r="AC215" s="536"/>
      <c r="AD215" s="536"/>
      <c r="AE215" s="536"/>
      <c r="AF215" s="536"/>
      <c r="AG215" s="536"/>
      <c r="AH215" s="536"/>
      <c r="AI215" s="536"/>
      <c r="AJ215" s="536"/>
      <c r="AK215" s="536"/>
      <c r="AL215" s="536"/>
      <c r="AM215" s="536"/>
      <c r="AN215" s="536"/>
      <c r="AO215" s="536"/>
      <c r="AP215" s="536"/>
      <c r="AQ215" s="536"/>
      <c r="AR215" s="536"/>
      <c r="AS215" s="536"/>
      <c r="AT215" s="536"/>
      <c r="AU215" s="536"/>
      <c r="AV215" s="536"/>
    </row>
    <row r="216" spans="1:48" ht="18" customHeight="1">
      <c r="A216" s="87" t="s">
        <v>324</v>
      </c>
      <c r="B216" s="57" t="s">
        <v>325</v>
      </c>
      <c r="C216" s="236">
        <v>149</v>
      </c>
      <c r="D216" s="238">
        <v>64</v>
      </c>
      <c r="E216" s="235">
        <v>23</v>
      </c>
      <c r="F216" s="430" t="s">
        <v>495</v>
      </c>
      <c r="G216" s="127">
        <v>519</v>
      </c>
      <c r="H216" s="132">
        <v>53</v>
      </c>
      <c r="I216" s="127">
        <v>4591</v>
      </c>
      <c r="J216" s="128">
        <v>1717</v>
      </c>
      <c r="K216" s="129">
        <f>+I216+J216</f>
        <v>6308</v>
      </c>
      <c r="L216" s="128" t="s">
        <v>440</v>
      </c>
      <c r="M216" s="129">
        <v>33</v>
      </c>
      <c r="N216" s="243">
        <f>SUM(I216:M216)-K216</f>
        <v>6341</v>
      </c>
      <c r="AA216" s="546"/>
      <c r="AB216" s="536"/>
      <c r="AC216" s="536"/>
      <c r="AD216" s="536"/>
      <c r="AE216" s="536"/>
      <c r="AF216" s="536"/>
      <c r="AG216" s="536"/>
      <c r="AH216" s="536"/>
      <c r="AI216" s="536"/>
      <c r="AJ216" s="536"/>
      <c r="AK216" s="536"/>
      <c r="AL216" s="536"/>
      <c r="AM216" s="536"/>
      <c r="AN216" s="536"/>
      <c r="AO216" s="536"/>
      <c r="AP216" s="536"/>
      <c r="AQ216" s="536"/>
      <c r="AR216" s="536"/>
      <c r="AS216" s="536"/>
      <c r="AT216" s="536"/>
      <c r="AU216" s="536"/>
      <c r="AV216" s="536"/>
    </row>
    <row r="217" spans="1:48" s="17" customFormat="1" ht="18" customHeight="1">
      <c r="A217" s="91" t="s">
        <v>466</v>
      </c>
      <c r="B217" s="110" t="s">
        <v>491</v>
      </c>
      <c r="C217" s="179"/>
      <c r="D217" s="205"/>
      <c r="E217" s="182"/>
      <c r="F217" s="220">
        <f t="shared" ref="F217:K217" si="80">SUM(F218:F219)</f>
        <v>172617</v>
      </c>
      <c r="G217" s="217">
        <f t="shared" si="80"/>
        <v>74017</v>
      </c>
      <c r="H217" s="221">
        <f t="shared" si="80"/>
        <v>4160</v>
      </c>
      <c r="I217" s="217">
        <f t="shared" si="80"/>
        <v>157765</v>
      </c>
      <c r="J217" s="218">
        <f t="shared" si="80"/>
        <v>107434</v>
      </c>
      <c r="K217" s="219">
        <f t="shared" si="80"/>
        <v>265199</v>
      </c>
      <c r="L217" s="218" t="s">
        <v>442</v>
      </c>
      <c r="M217" s="219">
        <f>SUM(M218:M219)</f>
        <v>43396</v>
      </c>
      <c r="N217" s="251">
        <f>SUM(N218:N219)</f>
        <v>308595</v>
      </c>
      <c r="R217" s="25">
        <f t="shared" ref="R217:Z217" si="81">F217</f>
        <v>172617</v>
      </c>
      <c r="S217" s="25">
        <f t="shared" si="81"/>
        <v>74017</v>
      </c>
      <c r="T217" s="25">
        <f t="shared" si="81"/>
        <v>4160</v>
      </c>
      <c r="U217" s="25">
        <f t="shared" si="81"/>
        <v>157765</v>
      </c>
      <c r="V217" s="25">
        <f t="shared" si="81"/>
        <v>107434</v>
      </c>
      <c r="W217" s="25">
        <f t="shared" si="81"/>
        <v>265199</v>
      </c>
      <c r="X217" s="25" t="str">
        <f t="shared" si="81"/>
        <v>／</v>
      </c>
      <c r="Y217" s="25">
        <f t="shared" si="81"/>
        <v>43396</v>
      </c>
      <c r="Z217" s="25">
        <f t="shared" si="81"/>
        <v>308595</v>
      </c>
      <c r="AA217" s="551"/>
      <c r="AB217" s="560"/>
      <c r="AC217" s="560"/>
      <c r="AD217" s="560"/>
      <c r="AE217" s="560"/>
      <c r="AF217" s="560"/>
      <c r="AG217" s="560"/>
      <c r="AH217" s="560"/>
      <c r="AI217" s="560"/>
      <c r="AJ217" s="560"/>
      <c r="AK217" s="560"/>
      <c r="AL217" s="560"/>
      <c r="AM217" s="560"/>
      <c r="AN217" s="560"/>
      <c r="AO217" s="560"/>
      <c r="AP217" s="560"/>
      <c r="AQ217" s="560"/>
      <c r="AR217" s="560"/>
      <c r="AS217" s="560"/>
      <c r="AT217" s="560"/>
      <c r="AU217" s="560"/>
      <c r="AV217" s="560"/>
    </row>
    <row r="218" spans="1:48" s="9" customFormat="1" ht="18" customHeight="1">
      <c r="A218" s="104" t="s">
        <v>326</v>
      </c>
      <c r="B218" s="97" t="s">
        <v>492</v>
      </c>
      <c r="C218" s="211">
        <v>280</v>
      </c>
      <c r="D218" s="212">
        <v>12</v>
      </c>
      <c r="E218" s="213">
        <f>22+18</f>
        <v>40</v>
      </c>
      <c r="F218" s="200">
        <v>143317</v>
      </c>
      <c r="G218" s="198">
        <v>74017</v>
      </c>
      <c r="H218" s="201">
        <v>4160</v>
      </c>
      <c r="I218" s="198">
        <v>148084</v>
      </c>
      <c r="J218" s="199">
        <v>104669</v>
      </c>
      <c r="K218" s="186">
        <f>SUM(I218:J218)</f>
        <v>252753</v>
      </c>
      <c r="L218" s="199" t="s">
        <v>442</v>
      </c>
      <c r="M218" s="186">
        <v>43396</v>
      </c>
      <c r="N218" s="252">
        <f>SUM(I218:M218)-K218</f>
        <v>296149</v>
      </c>
      <c r="R218" s="28"/>
      <c r="S218" s="28"/>
      <c r="T218" s="28"/>
      <c r="U218" s="28"/>
      <c r="V218" s="28"/>
      <c r="W218" s="28"/>
      <c r="X218" s="28"/>
      <c r="Y218" s="28"/>
      <c r="Z218" s="28"/>
      <c r="AA218" s="551"/>
      <c r="AB218" s="551"/>
      <c r="AC218" s="551"/>
      <c r="AD218" s="551"/>
      <c r="AE218" s="551"/>
      <c r="AF218" s="551"/>
      <c r="AG218" s="551"/>
      <c r="AH218" s="551"/>
      <c r="AI218" s="551"/>
      <c r="AJ218" s="551"/>
      <c r="AK218" s="551"/>
      <c r="AL218" s="551"/>
      <c r="AM218" s="551"/>
      <c r="AN218" s="551"/>
      <c r="AO218" s="551"/>
      <c r="AP218" s="551"/>
      <c r="AQ218" s="551"/>
      <c r="AR218" s="551"/>
      <c r="AS218" s="551"/>
      <c r="AT218" s="551"/>
      <c r="AU218" s="551"/>
      <c r="AV218" s="551"/>
    </row>
    <row r="219" spans="1:48" s="9" customFormat="1" ht="18" customHeight="1">
      <c r="A219" s="104" t="s">
        <v>327</v>
      </c>
      <c r="B219" s="97" t="s">
        <v>493</v>
      </c>
      <c r="C219" s="195">
        <v>198</v>
      </c>
      <c r="D219" s="212">
        <v>11</v>
      </c>
      <c r="E219" s="213">
        <v>26</v>
      </c>
      <c r="F219" s="431">
        <v>29300</v>
      </c>
      <c r="G219" s="524" t="s">
        <v>499</v>
      </c>
      <c r="H219" s="525"/>
      <c r="I219" s="253">
        <v>9681</v>
      </c>
      <c r="J219" s="254">
        <v>2765</v>
      </c>
      <c r="K219" s="186">
        <f>SUM(I219:J219)</f>
        <v>12446</v>
      </c>
      <c r="L219" s="199" t="s">
        <v>442</v>
      </c>
      <c r="M219" s="186" t="s">
        <v>499</v>
      </c>
      <c r="N219" s="252">
        <f>SUM(I219:M219)-K219</f>
        <v>12446</v>
      </c>
      <c r="R219" s="28"/>
      <c r="S219" s="28"/>
      <c r="T219" s="28"/>
      <c r="U219" s="28"/>
      <c r="V219" s="28"/>
      <c r="W219" s="28"/>
      <c r="X219" s="28"/>
      <c r="Y219" s="28"/>
      <c r="Z219" s="28"/>
      <c r="AA219" s="560"/>
      <c r="AB219" s="551"/>
      <c r="AC219" s="551"/>
      <c r="AD219" s="551"/>
      <c r="AE219" s="551"/>
      <c r="AF219" s="551"/>
      <c r="AG219" s="551"/>
      <c r="AH219" s="551"/>
      <c r="AI219" s="551"/>
      <c r="AJ219" s="551"/>
      <c r="AK219" s="551"/>
      <c r="AL219" s="551"/>
      <c r="AM219" s="551"/>
      <c r="AN219" s="551"/>
      <c r="AO219" s="551"/>
      <c r="AP219" s="551"/>
      <c r="AQ219" s="551"/>
      <c r="AR219" s="551"/>
      <c r="AS219" s="551"/>
      <c r="AT219" s="551"/>
      <c r="AU219" s="551"/>
      <c r="AV219" s="551"/>
    </row>
    <row r="220" spans="1:48" s="14" customFormat="1" ht="18" customHeight="1">
      <c r="A220" s="81" t="s">
        <v>328</v>
      </c>
      <c r="B220" s="80" t="s">
        <v>329</v>
      </c>
      <c r="C220" s="142"/>
      <c r="D220" s="143"/>
      <c r="E220" s="145"/>
      <c r="F220" s="323">
        <f>SUM(F221:F224)</f>
        <v>109643</v>
      </c>
      <c r="G220" s="256">
        <f t="shared" ref="G220:N220" si="82">SUM(G221:G224)</f>
        <v>73089</v>
      </c>
      <c r="H220" s="324">
        <f t="shared" si="82"/>
        <v>3238</v>
      </c>
      <c r="I220" s="256">
        <f t="shared" si="82"/>
        <v>139071</v>
      </c>
      <c r="J220" s="296">
        <f t="shared" si="82"/>
        <v>101429</v>
      </c>
      <c r="K220" s="187">
        <f t="shared" si="82"/>
        <v>240500</v>
      </c>
      <c r="L220" s="296" t="s">
        <v>440</v>
      </c>
      <c r="M220" s="187">
        <f t="shared" si="82"/>
        <v>12667</v>
      </c>
      <c r="N220" s="257">
        <f t="shared" si="82"/>
        <v>253167</v>
      </c>
      <c r="R220" s="22">
        <f t="shared" ref="R220:Z220" si="83">F220</f>
        <v>109643</v>
      </c>
      <c r="S220" s="22">
        <f t="shared" si="83"/>
        <v>73089</v>
      </c>
      <c r="T220" s="22">
        <f t="shared" si="83"/>
        <v>3238</v>
      </c>
      <c r="U220" s="22">
        <f t="shared" si="83"/>
        <v>139071</v>
      </c>
      <c r="V220" s="22">
        <f t="shared" si="83"/>
        <v>101429</v>
      </c>
      <c r="W220" s="22">
        <f t="shared" si="83"/>
        <v>240500</v>
      </c>
      <c r="X220" s="22" t="str">
        <f t="shared" si="83"/>
        <v>／</v>
      </c>
      <c r="Y220" s="22">
        <f t="shared" si="83"/>
        <v>12667</v>
      </c>
      <c r="Z220" s="22">
        <f t="shared" si="83"/>
        <v>253167</v>
      </c>
      <c r="AA220" s="536"/>
      <c r="AB220" s="546"/>
      <c r="AC220" s="546"/>
      <c r="AD220" s="546"/>
      <c r="AE220" s="546"/>
      <c r="AF220" s="546"/>
      <c r="AG220" s="546"/>
      <c r="AH220" s="546"/>
      <c r="AI220" s="546"/>
      <c r="AJ220" s="546"/>
      <c r="AK220" s="546"/>
      <c r="AL220" s="546"/>
      <c r="AM220" s="546"/>
      <c r="AN220" s="546"/>
      <c r="AO220" s="546"/>
      <c r="AP220" s="546"/>
      <c r="AQ220" s="546"/>
      <c r="AR220" s="546"/>
      <c r="AS220" s="546"/>
      <c r="AT220" s="546"/>
      <c r="AU220" s="546"/>
      <c r="AV220" s="546"/>
    </row>
    <row r="221" spans="1:48" ht="18" customHeight="1">
      <c r="A221" s="84" t="s">
        <v>330</v>
      </c>
      <c r="B221" s="57" t="s">
        <v>331</v>
      </c>
      <c r="C221" s="142">
        <v>240</v>
      </c>
      <c r="D221" s="143">
        <v>37</v>
      </c>
      <c r="E221" s="145">
        <v>18</v>
      </c>
      <c r="F221" s="131">
        <v>107843</v>
      </c>
      <c r="G221" s="127">
        <v>73089</v>
      </c>
      <c r="H221" s="132">
        <v>3238</v>
      </c>
      <c r="I221" s="127">
        <v>137023</v>
      </c>
      <c r="J221" s="128">
        <v>97808</v>
      </c>
      <c r="K221" s="129">
        <f>SUM(I221:J221)</f>
        <v>234831</v>
      </c>
      <c r="L221" s="128" t="s">
        <v>442</v>
      </c>
      <c r="M221" s="129">
        <v>12667</v>
      </c>
      <c r="N221" s="243">
        <f>SUM(I221:M221)-K221</f>
        <v>247498</v>
      </c>
      <c r="AA221" s="536"/>
      <c r="AB221" s="536"/>
      <c r="AC221" s="536"/>
      <c r="AD221" s="536"/>
      <c r="AE221" s="536"/>
      <c r="AF221" s="536"/>
      <c r="AG221" s="536"/>
      <c r="AH221" s="536"/>
      <c r="AI221" s="536"/>
      <c r="AJ221" s="536"/>
      <c r="AK221" s="536"/>
      <c r="AL221" s="536"/>
      <c r="AM221" s="536"/>
      <c r="AN221" s="536"/>
      <c r="AO221" s="536"/>
      <c r="AP221" s="536"/>
      <c r="AQ221" s="536"/>
      <c r="AR221" s="536"/>
      <c r="AS221" s="536"/>
      <c r="AT221" s="536"/>
      <c r="AU221" s="536"/>
      <c r="AV221" s="536"/>
    </row>
    <row r="222" spans="1:48" ht="18" customHeight="1">
      <c r="A222" s="84" t="s">
        <v>333</v>
      </c>
      <c r="B222" s="57" t="s">
        <v>334</v>
      </c>
      <c r="C222" s="142">
        <v>280</v>
      </c>
      <c r="D222" s="129" t="s">
        <v>495</v>
      </c>
      <c r="E222" s="132" t="s">
        <v>512</v>
      </c>
      <c r="F222" s="131">
        <v>330</v>
      </c>
      <c r="G222" s="507" t="s">
        <v>471</v>
      </c>
      <c r="H222" s="508"/>
      <c r="I222" s="127">
        <v>349</v>
      </c>
      <c r="J222" s="128">
        <v>708</v>
      </c>
      <c r="K222" s="129">
        <f>SUM(I222:J222)</f>
        <v>1057</v>
      </c>
      <c r="L222" s="128" t="s">
        <v>442</v>
      </c>
      <c r="M222" s="129" t="s">
        <v>442</v>
      </c>
      <c r="N222" s="243">
        <f>SUM(I222:M222)-K222</f>
        <v>1057</v>
      </c>
      <c r="AA222" s="536"/>
      <c r="AB222" s="536"/>
      <c r="AC222" s="536"/>
      <c r="AD222" s="536"/>
      <c r="AE222" s="536"/>
      <c r="AF222" s="536"/>
      <c r="AG222" s="536"/>
      <c r="AH222" s="536"/>
      <c r="AI222" s="536"/>
      <c r="AJ222" s="536"/>
      <c r="AK222" s="536"/>
      <c r="AL222" s="536"/>
      <c r="AM222" s="536"/>
      <c r="AN222" s="536"/>
      <c r="AO222" s="536"/>
      <c r="AP222" s="536"/>
      <c r="AQ222" s="536"/>
      <c r="AR222" s="536"/>
      <c r="AS222" s="536"/>
      <c r="AT222" s="536"/>
      <c r="AU222" s="536"/>
      <c r="AV222" s="536"/>
    </row>
    <row r="223" spans="1:48" ht="18" customHeight="1">
      <c r="A223" s="115" t="s">
        <v>335</v>
      </c>
      <c r="B223" s="59" t="s">
        <v>336</v>
      </c>
      <c r="C223" s="142">
        <v>280</v>
      </c>
      <c r="D223" s="129" t="s">
        <v>495</v>
      </c>
      <c r="E223" s="132" t="s">
        <v>512</v>
      </c>
      <c r="F223" s="131">
        <v>1071</v>
      </c>
      <c r="G223" s="507" t="s">
        <v>471</v>
      </c>
      <c r="H223" s="508"/>
      <c r="I223" s="127">
        <v>1341</v>
      </c>
      <c r="J223" s="128">
        <v>1747</v>
      </c>
      <c r="K223" s="129">
        <f>SUM(I223:J223)</f>
        <v>3088</v>
      </c>
      <c r="L223" s="128" t="s">
        <v>442</v>
      </c>
      <c r="M223" s="129" t="s">
        <v>442</v>
      </c>
      <c r="N223" s="243">
        <f>SUM(I223:M223)-K223</f>
        <v>3088</v>
      </c>
      <c r="AA223" s="536"/>
      <c r="AB223" s="536"/>
      <c r="AC223" s="536"/>
      <c r="AD223" s="536"/>
      <c r="AE223" s="536"/>
      <c r="AF223" s="536"/>
      <c r="AG223" s="536"/>
      <c r="AH223" s="536"/>
      <c r="AI223" s="536"/>
      <c r="AJ223" s="536"/>
      <c r="AK223" s="536"/>
      <c r="AL223" s="536"/>
      <c r="AM223" s="536"/>
      <c r="AN223" s="536"/>
      <c r="AO223" s="536"/>
      <c r="AP223" s="536"/>
      <c r="AQ223" s="536"/>
      <c r="AR223" s="536"/>
      <c r="AS223" s="536"/>
      <c r="AT223" s="536"/>
      <c r="AU223" s="536"/>
      <c r="AV223" s="536"/>
    </row>
    <row r="224" spans="1:48" ht="18" customHeight="1" thickBot="1">
      <c r="A224" s="84" t="s">
        <v>337</v>
      </c>
      <c r="B224" s="116" t="s">
        <v>338</v>
      </c>
      <c r="C224" s="236">
        <v>280</v>
      </c>
      <c r="D224" s="129" t="s">
        <v>495</v>
      </c>
      <c r="E224" s="132" t="s">
        <v>512</v>
      </c>
      <c r="F224" s="233">
        <v>399</v>
      </c>
      <c r="G224" s="526" t="s">
        <v>471</v>
      </c>
      <c r="H224" s="527"/>
      <c r="I224" s="318">
        <v>358</v>
      </c>
      <c r="J224" s="320">
        <v>1166</v>
      </c>
      <c r="K224" s="298">
        <f>SUM(I224:J224)</f>
        <v>1524</v>
      </c>
      <c r="L224" s="320" t="s">
        <v>442</v>
      </c>
      <c r="M224" s="298" t="s">
        <v>442</v>
      </c>
      <c r="N224" s="243">
        <f>SUM(I224:M224)-K224</f>
        <v>1524</v>
      </c>
      <c r="AA224" s="542"/>
      <c r="AB224" s="536"/>
      <c r="AC224" s="536"/>
      <c r="AD224" s="536"/>
      <c r="AE224" s="536"/>
      <c r="AF224" s="536"/>
      <c r="AG224" s="536"/>
      <c r="AH224" s="536"/>
      <c r="AI224" s="536"/>
      <c r="AJ224" s="536"/>
      <c r="AK224" s="536"/>
      <c r="AL224" s="536"/>
      <c r="AM224" s="536"/>
      <c r="AN224" s="536"/>
      <c r="AO224" s="536"/>
      <c r="AP224" s="536"/>
      <c r="AQ224" s="536"/>
      <c r="AR224" s="536"/>
      <c r="AS224" s="536"/>
      <c r="AT224" s="536"/>
      <c r="AU224" s="536"/>
      <c r="AV224" s="536"/>
    </row>
    <row r="225" spans="1:48" s="21" customFormat="1" ht="18" customHeight="1" thickBot="1">
      <c r="A225" s="528" t="s">
        <v>339</v>
      </c>
      <c r="B225" s="529"/>
      <c r="C225" s="432"/>
      <c r="D225" s="433"/>
      <c r="E225" s="434"/>
      <c r="F225" s="435">
        <f>R225</f>
        <v>9574113</v>
      </c>
      <c r="G225" s="436">
        <f t="shared" ref="G225:N225" si="84">S225</f>
        <v>3448185</v>
      </c>
      <c r="H225" s="437">
        <f t="shared" si="84"/>
        <v>265590</v>
      </c>
      <c r="I225" s="436">
        <f t="shared" si="84"/>
        <v>16254776</v>
      </c>
      <c r="J225" s="438">
        <f t="shared" si="84"/>
        <v>9203139</v>
      </c>
      <c r="K225" s="439">
        <f t="shared" si="84"/>
        <v>25457915</v>
      </c>
      <c r="L225" s="438">
        <f t="shared" si="84"/>
        <v>127464</v>
      </c>
      <c r="M225" s="439">
        <f t="shared" si="84"/>
        <v>753438</v>
      </c>
      <c r="N225" s="440">
        <f t="shared" si="84"/>
        <v>26338817</v>
      </c>
      <c r="R225" s="29">
        <f>SUM(R18:R224)</f>
        <v>9574113</v>
      </c>
      <c r="S225" s="29">
        <f t="shared" ref="S225:Z225" si="85">SUM(S18:S224)</f>
        <v>3448185</v>
      </c>
      <c r="T225" s="29">
        <f t="shared" si="85"/>
        <v>265590</v>
      </c>
      <c r="U225" s="29">
        <f t="shared" si="85"/>
        <v>16254776</v>
      </c>
      <c r="V225" s="29">
        <f t="shared" si="85"/>
        <v>9203139</v>
      </c>
      <c r="W225" s="29">
        <f t="shared" si="85"/>
        <v>25457915</v>
      </c>
      <c r="X225" s="29">
        <f t="shared" si="85"/>
        <v>127464</v>
      </c>
      <c r="Y225" s="29">
        <f t="shared" si="85"/>
        <v>753438</v>
      </c>
      <c r="Z225" s="29">
        <f t="shared" si="85"/>
        <v>26338817</v>
      </c>
      <c r="AA225" s="536"/>
      <c r="AB225" s="542"/>
      <c r="AC225" s="542"/>
      <c r="AD225" s="542"/>
      <c r="AE225" s="542"/>
      <c r="AF225" s="542"/>
      <c r="AG225" s="542"/>
      <c r="AH225" s="542"/>
      <c r="AI225" s="542"/>
      <c r="AJ225" s="542"/>
      <c r="AK225" s="542"/>
      <c r="AL225" s="542"/>
      <c r="AM225" s="542"/>
      <c r="AN225" s="542"/>
      <c r="AO225" s="542"/>
      <c r="AP225" s="542"/>
      <c r="AQ225" s="542"/>
      <c r="AR225" s="542"/>
      <c r="AS225" s="542"/>
      <c r="AT225" s="542"/>
      <c r="AU225" s="542"/>
      <c r="AV225" s="542"/>
    </row>
    <row r="226" spans="1:48" ht="18" customHeight="1">
      <c r="A226" s="117" t="s">
        <v>340</v>
      </c>
      <c r="B226" s="114" t="s">
        <v>341</v>
      </c>
      <c r="C226" s="168"/>
      <c r="D226" s="169"/>
      <c r="E226" s="170"/>
      <c r="F226" s="323">
        <f>SUM(F227:F228)</f>
        <v>32230</v>
      </c>
      <c r="G226" s="256" t="s">
        <v>495</v>
      </c>
      <c r="H226" s="324" t="s">
        <v>495</v>
      </c>
      <c r="I226" s="256">
        <f t="shared" ref="I226:N226" si="86">SUM(I227:I228)</f>
        <v>70178</v>
      </c>
      <c r="J226" s="296">
        <f t="shared" si="86"/>
        <v>52205</v>
      </c>
      <c r="K226" s="187">
        <f t="shared" si="86"/>
        <v>122383</v>
      </c>
      <c r="L226" s="296">
        <f t="shared" si="86"/>
        <v>5323</v>
      </c>
      <c r="M226" s="187">
        <f t="shared" si="86"/>
        <v>8748</v>
      </c>
      <c r="N226" s="257">
        <f t="shared" si="86"/>
        <v>136454</v>
      </c>
      <c r="R226" s="22">
        <f t="shared" ref="R226:Z226" si="87">F226</f>
        <v>32230</v>
      </c>
      <c r="S226" s="22" t="str">
        <f t="shared" si="87"/>
        <v>－</v>
      </c>
      <c r="T226" s="22" t="str">
        <f t="shared" si="87"/>
        <v>－</v>
      </c>
      <c r="U226" s="22">
        <f t="shared" si="87"/>
        <v>70178</v>
      </c>
      <c r="V226" s="22">
        <f t="shared" si="87"/>
        <v>52205</v>
      </c>
      <c r="W226" s="22">
        <f t="shared" si="87"/>
        <v>122383</v>
      </c>
      <c r="X226" s="22">
        <f t="shared" si="87"/>
        <v>5323</v>
      </c>
      <c r="Y226" s="22">
        <f t="shared" si="87"/>
        <v>8748</v>
      </c>
      <c r="Z226" s="22">
        <f t="shared" si="87"/>
        <v>136454</v>
      </c>
      <c r="AA226" s="536"/>
      <c r="AB226" s="536"/>
      <c r="AC226" s="536"/>
      <c r="AD226" s="536"/>
      <c r="AE226" s="536"/>
      <c r="AF226" s="536"/>
      <c r="AG226" s="536"/>
      <c r="AH226" s="536"/>
      <c r="AI226" s="536"/>
      <c r="AJ226" s="536"/>
      <c r="AK226" s="536"/>
      <c r="AL226" s="536"/>
      <c r="AM226" s="536"/>
      <c r="AN226" s="536"/>
      <c r="AO226" s="536"/>
      <c r="AP226" s="536"/>
      <c r="AQ226" s="536"/>
      <c r="AR226" s="536"/>
      <c r="AS226" s="536"/>
      <c r="AT226" s="536"/>
      <c r="AU226" s="536"/>
      <c r="AV226" s="536"/>
    </row>
    <row r="227" spans="1:48" ht="18" customHeight="1">
      <c r="A227" s="118" t="s">
        <v>342</v>
      </c>
      <c r="B227" s="63" t="s">
        <v>343</v>
      </c>
      <c r="C227" s="142">
        <v>252</v>
      </c>
      <c r="D227" s="143">
        <v>17</v>
      </c>
      <c r="E227" s="145">
        <v>40</v>
      </c>
      <c r="F227" s="131">
        <v>29859</v>
      </c>
      <c r="G227" s="127">
        <v>28773</v>
      </c>
      <c r="H227" s="132">
        <v>1517</v>
      </c>
      <c r="I227" s="127">
        <v>65016</v>
      </c>
      <c r="J227" s="128">
        <v>50232</v>
      </c>
      <c r="K227" s="129">
        <f>+I227+J227</f>
        <v>115248</v>
      </c>
      <c r="L227" s="128">
        <v>5323</v>
      </c>
      <c r="M227" s="129">
        <v>8746</v>
      </c>
      <c r="N227" s="243">
        <f>SUM(I227:M227)-K227</f>
        <v>129317</v>
      </c>
      <c r="AA227" s="536"/>
      <c r="AB227" s="536"/>
      <c r="AC227" s="536"/>
      <c r="AD227" s="536"/>
      <c r="AE227" s="536"/>
      <c r="AF227" s="536"/>
      <c r="AG227" s="536"/>
      <c r="AH227" s="536"/>
      <c r="AI227" s="536"/>
      <c r="AJ227" s="536"/>
      <c r="AK227" s="536"/>
      <c r="AL227" s="536"/>
      <c r="AM227" s="536"/>
      <c r="AN227" s="536"/>
      <c r="AO227" s="536"/>
      <c r="AP227" s="536"/>
      <c r="AQ227" s="536"/>
      <c r="AR227" s="536"/>
      <c r="AS227" s="536"/>
      <c r="AT227" s="536"/>
      <c r="AU227" s="536"/>
      <c r="AV227" s="536"/>
    </row>
    <row r="228" spans="1:48" ht="18" customHeight="1">
      <c r="A228" s="118" t="s">
        <v>344</v>
      </c>
      <c r="B228" s="63" t="s">
        <v>345</v>
      </c>
      <c r="C228" s="214">
        <v>248</v>
      </c>
      <c r="D228" s="215">
        <v>17</v>
      </c>
      <c r="E228" s="216">
        <v>41</v>
      </c>
      <c r="F228" s="167">
        <v>2371</v>
      </c>
      <c r="G228" s="246" t="s">
        <v>495</v>
      </c>
      <c r="H228" s="441" t="s">
        <v>495</v>
      </c>
      <c r="I228" s="246">
        <v>5162</v>
      </c>
      <c r="J228" s="265">
        <v>1973</v>
      </c>
      <c r="K228" s="442">
        <f>+I228+J228</f>
        <v>7135</v>
      </c>
      <c r="L228" s="128" t="s">
        <v>440</v>
      </c>
      <c r="M228" s="442">
        <v>2</v>
      </c>
      <c r="N228" s="243">
        <f>SUM(I228:M228)-K228</f>
        <v>7137</v>
      </c>
      <c r="AA228" s="536"/>
      <c r="AB228" s="536"/>
      <c r="AC228" s="536"/>
      <c r="AD228" s="536"/>
      <c r="AE228" s="536"/>
      <c r="AF228" s="536"/>
      <c r="AG228" s="536"/>
      <c r="AH228" s="536"/>
      <c r="AI228" s="536"/>
      <c r="AJ228" s="536"/>
      <c r="AK228" s="536"/>
      <c r="AL228" s="536"/>
      <c r="AM228" s="536"/>
      <c r="AN228" s="536"/>
      <c r="AO228" s="536"/>
      <c r="AP228" s="536"/>
      <c r="AQ228" s="536"/>
      <c r="AR228" s="536"/>
      <c r="AS228" s="536"/>
      <c r="AT228" s="536"/>
      <c r="AU228" s="536"/>
      <c r="AV228" s="536"/>
    </row>
    <row r="229" spans="1:48" ht="18" customHeight="1">
      <c r="A229" s="81" t="s">
        <v>346</v>
      </c>
      <c r="B229" s="80" t="s">
        <v>347</v>
      </c>
      <c r="C229" s="168"/>
      <c r="D229" s="169"/>
      <c r="E229" s="170"/>
      <c r="F229" s="323" t="s">
        <v>332</v>
      </c>
      <c r="G229" s="256" t="s">
        <v>495</v>
      </c>
      <c r="H229" s="324" t="s">
        <v>495</v>
      </c>
      <c r="I229" s="256">
        <f>SUM(I230:I231)</f>
        <v>15800</v>
      </c>
      <c r="J229" s="296">
        <f>SUM(J230:J231)</f>
        <v>7693</v>
      </c>
      <c r="K229" s="187">
        <f>SUM(K230:K231)</f>
        <v>23493</v>
      </c>
      <c r="L229" s="296" t="s">
        <v>440</v>
      </c>
      <c r="M229" s="187">
        <f>SUM(M230:M231)</f>
        <v>8047</v>
      </c>
      <c r="N229" s="257">
        <f>SUM(N230:N231)</f>
        <v>31540</v>
      </c>
      <c r="R229" s="22" t="str">
        <f t="shared" ref="R229:Z229" si="88">F229</f>
        <v>－</v>
      </c>
      <c r="S229" s="22" t="str">
        <f t="shared" si="88"/>
        <v>－</v>
      </c>
      <c r="T229" s="22" t="str">
        <f t="shared" si="88"/>
        <v>－</v>
      </c>
      <c r="U229" s="22">
        <f t="shared" si="88"/>
        <v>15800</v>
      </c>
      <c r="V229" s="22">
        <f t="shared" si="88"/>
        <v>7693</v>
      </c>
      <c r="W229" s="22">
        <f t="shared" si="88"/>
        <v>23493</v>
      </c>
      <c r="X229" s="22" t="str">
        <f t="shared" si="88"/>
        <v>／</v>
      </c>
      <c r="Y229" s="22">
        <f t="shared" si="88"/>
        <v>8047</v>
      </c>
      <c r="Z229" s="22">
        <f t="shared" si="88"/>
        <v>31540</v>
      </c>
      <c r="AA229" s="536"/>
      <c r="AB229" s="536"/>
      <c r="AC229" s="536"/>
      <c r="AD229" s="536"/>
      <c r="AE229" s="536"/>
      <c r="AF229" s="536"/>
      <c r="AG229" s="536"/>
      <c r="AH229" s="536"/>
      <c r="AI229" s="536"/>
      <c r="AJ229" s="536"/>
      <c r="AK229" s="536"/>
      <c r="AL229" s="536"/>
      <c r="AM229" s="536"/>
      <c r="AN229" s="536"/>
      <c r="AO229" s="536"/>
      <c r="AP229" s="536"/>
      <c r="AQ229" s="536"/>
      <c r="AR229" s="536"/>
      <c r="AS229" s="536"/>
      <c r="AT229" s="536"/>
      <c r="AU229" s="536"/>
      <c r="AV229" s="536"/>
    </row>
    <row r="230" spans="1:48" ht="18" customHeight="1">
      <c r="A230" s="84" t="s">
        <v>348</v>
      </c>
      <c r="B230" s="57" t="s">
        <v>349</v>
      </c>
      <c r="C230" s="142">
        <v>208</v>
      </c>
      <c r="D230" s="109">
        <v>0</v>
      </c>
      <c r="E230" s="145">
        <v>46</v>
      </c>
      <c r="F230" s="323" t="s">
        <v>332</v>
      </c>
      <c r="G230" s="127">
        <v>5243</v>
      </c>
      <c r="H230" s="132">
        <v>215</v>
      </c>
      <c r="I230" s="127">
        <v>15302</v>
      </c>
      <c r="J230" s="128">
        <v>7618</v>
      </c>
      <c r="K230" s="129">
        <f>+I230+J230</f>
        <v>22920</v>
      </c>
      <c r="L230" s="128" t="s">
        <v>440</v>
      </c>
      <c r="M230" s="129">
        <v>8027</v>
      </c>
      <c r="N230" s="243">
        <f>SUM(I230:M230)-K230</f>
        <v>30947</v>
      </c>
      <c r="AA230" s="536"/>
      <c r="AB230" s="536"/>
      <c r="AC230" s="536"/>
      <c r="AD230" s="536"/>
      <c r="AE230" s="536"/>
      <c r="AF230" s="536"/>
      <c r="AG230" s="536"/>
      <c r="AH230" s="536"/>
      <c r="AI230" s="536"/>
      <c r="AJ230" s="536"/>
      <c r="AK230" s="536"/>
      <c r="AL230" s="536"/>
      <c r="AM230" s="536"/>
      <c r="AN230" s="536"/>
      <c r="AO230" s="536"/>
      <c r="AP230" s="536"/>
      <c r="AQ230" s="536"/>
      <c r="AR230" s="536"/>
      <c r="AS230" s="536"/>
      <c r="AT230" s="536"/>
      <c r="AU230" s="536"/>
      <c r="AV230" s="536"/>
    </row>
    <row r="231" spans="1:48" ht="18" customHeight="1">
      <c r="A231" s="84" t="s">
        <v>350</v>
      </c>
      <c r="B231" s="57" t="s">
        <v>467</v>
      </c>
      <c r="C231" s="214">
        <v>189</v>
      </c>
      <c r="D231" s="109">
        <v>0</v>
      </c>
      <c r="E231" s="216">
        <v>49</v>
      </c>
      <c r="F231" s="323" t="s">
        <v>332</v>
      </c>
      <c r="G231" s="246" t="s">
        <v>470</v>
      </c>
      <c r="H231" s="441" t="s">
        <v>470</v>
      </c>
      <c r="I231" s="246">
        <v>498</v>
      </c>
      <c r="J231" s="265">
        <v>75</v>
      </c>
      <c r="K231" s="442">
        <f>+I231+J231</f>
        <v>573</v>
      </c>
      <c r="L231" s="128" t="s">
        <v>440</v>
      </c>
      <c r="M231" s="442">
        <v>20</v>
      </c>
      <c r="N231" s="243">
        <f>SUM(I231:M231)-K231</f>
        <v>593</v>
      </c>
      <c r="AA231" s="563"/>
      <c r="AB231" s="536"/>
      <c r="AC231" s="536"/>
      <c r="AD231" s="536"/>
      <c r="AE231" s="536"/>
      <c r="AF231" s="536"/>
      <c r="AG231" s="536"/>
      <c r="AH231" s="536"/>
      <c r="AI231" s="536"/>
      <c r="AJ231" s="536"/>
      <c r="AK231" s="536"/>
      <c r="AL231" s="536"/>
      <c r="AM231" s="536"/>
      <c r="AN231" s="536"/>
      <c r="AO231" s="536"/>
      <c r="AP231" s="536"/>
      <c r="AQ231" s="536"/>
      <c r="AR231" s="536"/>
      <c r="AS231" s="536"/>
      <c r="AT231" s="536"/>
      <c r="AU231" s="536"/>
      <c r="AV231" s="536"/>
    </row>
    <row r="232" spans="1:48" s="32" customFormat="1" ht="18" customHeight="1">
      <c r="A232" s="81" t="s">
        <v>351</v>
      </c>
      <c r="B232" s="80" t="s">
        <v>352</v>
      </c>
      <c r="C232" s="172">
        <v>229</v>
      </c>
      <c r="D232" s="108">
        <v>52</v>
      </c>
      <c r="E232" s="174">
        <v>0</v>
      </c>
      <c r="F232" s="323">
        <v>54927</v>
      </c>
      <c r="G232" s="256">
        <v>34338</v>
      </c>
      <c r="H232" s="324">
        <v>1333</v>
      </c>
      <c r="I232" s="256">
        <v>106701</v>
      </c>
      <c r="J232" s="296">
        <v>28636</v>
      </c>
      <c r="K232" s="187">
        <f>+I232+J232</f>
        <v>135337</v>
      </c>
      <c r="L232" s="296">
        <v>600</v>
      </c>
      <c r="M232" s="187">
        <v>12672</v>
      </c>
      <c r="N232" s="257">
        <f>+I232+J232+L232+M232</f>
        <v>148609</v>
      </c>
      <c r="R232" s="22">
        <f t="shared" ref="R232:Z234" si="89">F232</f>
        <v>54927</v>
      </c>
      <c r="S232" s="22">
        <f t="shared" si="89"/>
        <v>34338</v>
      </c>
      <c r="T232" s="22">
        <f t="shared" si="89"/>
        <v>1333</v>
      </c>
      <c r="U232" s="22">
        <f t="shared" si="89"/>
        <v>106701</v>
      </c>
      <c r="V232" s="22">
        <f t="shared" si="89"/>
        <v>28636</v>
      </c>
      <c r="W232" s="22">
        <f t="shared" si="89"/>
        <v>135337</v>
      </c>
      <c r="X232" s="22">
        <f t="shared" si="89"/>
        <v>600</v>
      </c>
      <c r="Y232" s="22">
        <f t="shared" si="89"/>
        <v>12672</v>
      </c>
      <c r="Z232" s="22">
        <f t="shared" si="89"/>
        <v>148609</v>
      </c>
      <c r="AA232" s="544"/>
      <c r="AB232" s="563"/>
      <c r="AC232" s="563"/>
      <c r="AD232" s="563"/>
      <c r="AE232" s="563"/>
      <c r="AF232" s="563"/>
      <c r="AG232" s="563"/>
      <c r="AH232" s="563"/>
      <c r="AI232" s="563"/>
      <c r="AJ232" s="563"/>
      <c r="AK232" s="563"/>
      <c r="AL232" s="563"/>
      <c r="AM232" s="563"/>
      <c r="AN232" s="563"/>
      <c r="AO232" s="563"/>
      <c r="AP232" s="563"/>
      <c r="AQ232" s="563"/>
      <c r="AR232" s="563"/>
      <c r="AS232" s="563"/>
      <c r="AT232" s="563"/>
      <c r="AU232" s="563"/>
      <c r="AV232" s="563"/>
    </row>
    <row r="233" spans="1:48" s="4" customFormat="1" ht="18" customHeight="1">
      <c r="A233" s="81" t="s">
        <v>353</v>
      </c>
      <c r="B233" s="80" t="s">
        <v>354</v>
      </c>
      <c r="C233" s="443">
        <v>233</v>
      </c>
      <c r="D233" s="444">
        <v>62</v>
      </c>
      <c r="E233" s="445">
        <v>0</v>
      </c>
      <c r="F233" s="446">
        <v>10292</v>
      </c>
      <c r="G233" s="443">
        <v>11480</v>
      </c>
      <c r="H233" s="445">
        <v>574</v>
      </c>
      <c r="I233" s="443">
        <v>17089</v>
      </c>
      <c r="J233" s="447">
        <v>16564</v>
      </c>
      <c r="K233" s="444">
        <f>+I233+J233</f>
        <v>33653</v>
      </c>
      <c r="L233" s="296" t="s">
        <v>440</v>
      </c>
      <c r="M233" s="444">
        <v>1169</v>
      </c>
      <c r="N233" s="257">
        <f t="shared" ref="N233:N239" si="90">SUM(I233:M233)-K233</f>
        <v>34822</v>
      </c>
      <c r="R233" s="22">
        <f t="shared" si="89"/>
        <v>10292</v>
      </c>
      <c r="S233" s="22">
        <f t="shared" si="89"/>
        <v>11480</v>
      </c>
      <c r="T233" s="22">
        <f t="shared" si="89"/>
        <v>574</v>
      </c>
      <c r="U233" s="22">
        <f t="shared" si="89"/>
        <v>17089</v>
      </c>
      <c r="V233" s="22">
        <f t="shared" si="89"/>
        <v>16564</v>
      </c>
      <c r="W233" s="22">
        <f t="shared" si="89"/>
        <v>33653</v>
      </c>
      <c r="X233" s="22" t="str">
        <f t="shared" si="89"/>
        <v>／</v>
      </c>
      <c r="Y233" s="22">
        <f t="shared" si="89"/>
        <v>1169</v>
      </c>
      <c r="Z233" s="22">
        <f t="shared" si="89"/>
        <v>34822</v>
      </c>
      <c r="AA233" s="546"/>
      <c r="AB233" s="544"/>
      <c r="AC233" s="544"/>
      <c r="AD233" s="544"/>
      <c r="AE233" s="544"/>
      <c r="AF233" s="544"/>
      <c r="AG233" s="544"/>
      <c r="AH233" s="544"/>
      <c r="AI233" s="544"/>
      <c r="AJ233" s="544"/>
      <c r="AK233" s="544"/>
      <c r="AL233" s="544"/>
      <c r="AM233" s="544"/>
      <c r="AN233" s="544"/>
      <c r="AO233" s="544"/>
      <c r="AP233" s="544"/>
      <c r="AQ233" s="544"/>
      <c r="AR233" s="544"/>
      <c r="AS233" s="544"/>
      <c r="AT233" s="544"/>
      <c r="AU233" s="544"/>
      <c r="AV233" s="544"/>
    </row>
    <row r="234" spans="1:48" s="14" customFormat="1" ht="18" customHeight="1">
      <c r="A234" s="81" t="s">
        <v>355</v>
      </c>
      <c r="B234" s="80" t="s">
        <v>356</v>
      </c>
      <c r="C234" s="288"/>
      <c r="D234" s="289"/>
      <c r="E234" s="290"/>
      <c r="F234" s="323" t="s">
        <v>332</v>
      </c>
      <c r="G234" s="329">
        <f>SUM(G235:G237)</f>
        <v>2897</v>
      </c>
      <c r="H234" s="330">
        <f t="shared" ref="H234:M234" si="91">SUM(H235:H237)</f>
        <v>373</v>
      </c>
      <c r="I234" s="329">
        <f t="shared" si="91"/>
        <v>3729</v>
      </c>
      <c r="J234" s="331">
        <f t="shared" si="91"/>
        <v>4799</v>
      </c>
      <c r="K234" s="293">
        <f t="shared" si="91"/>
        <v>8528</v>
      </c>
      <c r="L234" s="331" t="s">
        <v>440</v>
      </c>
      <c r="M234" s="293">
        <f t="shared" si="91"/>
        <v>616</v>
      </c>
      <c r="N234" s="257">
        <f t="shared" si="90"/>
        <v>9144</v>
      </c>
      <c r="R234" s="22" t="str">
        <f t="shared" si="89"/>
        <v>－</v>
      </c>
      <c r="S234" s="22">
        <f t="shared" si="89"/>
        <v>2897</v>
      </c>
      <c r="T234" s="22">
        <f t="shared" si="89"/>
        <v>373</v>
      </c>
      <c r="U234" s="22">
        <f t="shared" si="89"/>
        <v>3729</v>
      </c>
      <c r="V234" s="22">
        <f t="shared" si="89"/>
        <v>4799</v>
      </c>
      <c r="W234" s="22">
        <f t="shared" si="89"/>
        <v>8528</v>
      </c>
      <c r="X234" s="22" t="str">
        <f t="shared" si="89"/>
        <v>／</v>
      </c>
      <c r="Y234" s="22">
        <f t="shared" si="89"/>
        <v>616</v>
      </c>
      <c r="Z234" s="22">
        <f t="shared" si="89"/>
        <v>9144</v>
      </c>
      <c r="AA234" s="539"/>
      <c r="AB234" s="546"/>
      <c r="AC234" s="546"/>
      <c r="AD234" s="546"/>
      <c r="AE234" s="546"/>
      <c r="AF234" s="546"/>
      <c r="AG234" s="546"/>
      <c r="AH234" s="546"/>
      <c r="AI234" s="546"/>
      <c r="AJ234" s="546"/>
      <c r="AK234" s="546"/>
      <c r="AL234" s="546"/>
      <c r="AM234" s="546"/>
      <c r="AN234" s="546"/>
      <c r="AO234" s="546"/>
      <c r="AP234" s="546"/>
      <c r="AQ234" s="546"/>
      <c r="AR234" s="546"/>
      <c r="AS234" s="546"/>
      <c r="AT234" s="546"/>
      <c r="AU234" s="546"/>
      <c r="AV234" s="546"/>
    </row>
    <row r="235" spans="1:48" s="3" customFormat="1" ht="18" customHeight="1">
      <c r="A235" s="84" t="s">
        <v>357</v>
      </c>
      <c r="B235" s="57" t="s">
        <v>323</v>
      </c>
      <c r="C235" s="175">
        <v>283</v>
      </c>
      <c r="D235" s="109">
        <v>7</v>
      </c>
      <c r="E235" s="147">
        <v>54</v>
      </c>
      <c r="F235" s="323" t="s">
        <v>332</v>
      </c>
      <c r="G235" s="175">
        <v>1994</v>
      </c>
      <c r="H235" s="132">
        <v>294</v>
      </c>
      <c r="I235" s="175">
        <v>2348</v>
      </c>
      <c r="J235" s="153">
        <v>3044</v>
      </c>
      <c r="K235" s="109">
        <f>+I235+J235</f>
        <v>5392</v>
      </c>
      <c r="L235" s="128" t="s">
        <v>440</v>
      </c>
      <c r="M235" s="109">
        <v>353</v>
      </c>
      <c r="N235" s="243">
        <f t="shared" si="90"/>
        <v>5745</v>
      </c>
      <c r="AA235" s="539"/>
      <c r="AB235" s="539"/>
      <c r="AC235" s="539"/>
      <c r="AD235" s="539"/>
      <c r="AE235" s="539"/>
      <c r="AF235" s="539"/>
      <c r="AG235" s="539"/>
      <c r="AH235" s="539"/>
      <c r="AI235" s="539"/>
      <c r="AJ235" s="539"/>
      <c r="AK235" s="539"/>
      <c r="AL235" s="539"/>
      <c r="AM235" s="539"/>
      <c r="AN235" s="539"/>
      <c r="AO235" s="539"/>
      <c r="AP235" s="539"/>
      <c r="AQ235" s="539"/>
      <c r="AR235" s="539"/>
      <c r="AS235" s="539"/>
      <c r="AT235" s="539"/>
      <c r="AU235" s="539"/>
      <c r="AV235" s="539"/>
    </row>
    <row r="236" spans="1:48" s="3" customFormat="1" ht="18" customHeight="1">
      <c r="A236" s="84" t="s">
        <v>358</v>
      </c>
      <c r="B236" s="57" t="s">
        <v>359</v>
      </c>
      <c r="C236" s="175">
        <v>241</v>
      </c>
      <c r="D236" s="109">
        <v>7</v>
      </c>
      <c r="E236" s="147">
        <v>54</v>
      </c>
      <c r="F236" s="323" t="s">
        <v>332</v>
      </c>
      <c r="G236" s="127">
        <v>484</v>
      </c>
      <c r="H236" s="132">
        <v>56</v>
      </c>
      <c r="I236" s="175">
        <v>347</v>
      </c>
      <c r="J236" s="153">
        <v>307</v>
      </c>
      <c r="K236" s="109">
        <f>+I236+J236</f>
        <v>654</v>
      </c>
      <c r="L236" s="128" t="s">
        <v>440</v>
      </c>
      <c r="M236" s="109">
        <v>252</v>
      </c>
      <c r="N236" s="243">
        <f t="shared" si="90"/>
        <v>906</v>
      </c>
      <c r="AA236" s="563"/>
      <c r="AB236" s="539"/>
      <c r="AC236" s="539"/>
      <c r="AD236" s="539"/>
      <c r="AE236" s="539"/>
      <c r="AF236" s="539"/>
      <c r="AG236" s="539"/>
      <c r="AH236" s="539"/>
      <c r="AI236" s="539"/>
      <c r="AJ236" s="539"/>
      <c r="AK236" s="539"/>
      <c r="AL236" s="539"/>
      <c r="AM236" s="539"/>
      <c r="AN236" s="539"/>
      <c r="AO236" s="539"/>
      <c r="AP236" s="539"/>
      <c r="AQ236" s="539"/>
      <c r="AR236" s="539"/>
      <c r="AS236" s="539"/>
      <c r="AT236" s="539"/>
      <c r="AU236" s="539"/>
      <c r="AV236" s="539"/>
    </row>
    <row r="237" spans="1:48" s="32" customFormat="1" ht="18" customHeight="1">
      <c r="A237" s="84" t="s">
        <v>360</v>
      </c>
      <c r="B237" s="57" t="s">
        <v>361</v>
      </c>
      <c r="C237" s="175">
        <v>251</v>
      </c>
      <c r="D237" s="109">
        <v>7</v>
      </c>
      <c r="E237" s="147">
        <v>54</v>
      </c>
      <c r="F237" s="323" t="s">
        <v>332</v>
      </c>
      <c r="G237" s="175">
        <v>419</v>
      </c>
      <c r="H237" s="147">
        <v>23</v>
      </c>
      <c r="I237" s="175">
        <v>1034</v>
      </c>
      <c r="J237" s="153">
        <v>1448</v>
      </c>
      <c r="K237" s="109">
        <f>+I237+J237</f>
        <v>2482</v>
      </c>
      <c r="L237" s="128" t="s">
        <v>440</v>
      </c>
      <c r="M237" s="109">
        <v>11</v>
      </c>
      <c r="N237" s="243">
        <f t="shared" si="90"/>
        <v>2493</v>
      </c>
      <c r="AA237" s="544"/>
      <c r="AB237" s="563"/>
      <c r="AC237" s="563"/>
      <c r="AD237" s="563"/>
      <c r="AE237" s="563"/>
      <c r="AF237" s="563"/>
      <c r="AG237" s="563"/>
      <c r="AH237" s="563"/>
      <c r="AI237" s="563"/>
      <c r="AJ237" s="563"/>
      <c r="AK237" s="563"/>
      <c r="AL237" s="563"/>
      <c r="AM237" s="563"/>
      <c r="AN237" s="563"/>
      <c r="AO237" s="563"/>
      <c r="AP237" s="563"/>
      <c r="AQ237" s="563"/>
      <c r="AR237" s="563"/>
      <c r="AS237" s="563"/>
      <c r="AT237" s="563"/>
      <c r="AU237" s="563"/>
      <c r="AV237" s="563"/>
    </row>
    <row r="238" spans="1:48" s="4" customFormat="1" ht="18" customHeight="1">
      <c r="A238" s="81" t="s">
        <v>362</v>
      </c>
      <c r="B238" s="80" t="s">
        <v>363</v>
      </c>
      <c r="C238" s="256">
        <v>232</v>
      </c>
      <c r="D238" s="187">
        <v>75</v>
      </c>
      <c r="E238" s="324">
        <v>25</v>
      </c>
      <c r="F238" s="323">
        <v>27918</v>
      </c>
      <c r="G238" s="256">
        <v>21136</v>
      </c>
      <c r="H238" s="324">
        <v>1228</v>
      </c>
      <c r="I238" s="256">
        <v>40102</v>
      </c>
      <c r="J238" s="296">
        <v>25541</v>
      </c>
      <c r="K238" s="187">
        <f>+I238+J238</f>
        <v>65643</v>
      </c>
      <c r="L238" s="296" t="s">
        <v>440</v>
      </c>
      <c r="M238" s="187">
        <v>6324</v>
      </c>
      <c r="N238" s="257">
        <f t="shared" si="90"/>
        <v>71967</v>
      </c>
      <c r="R238" s="22">
        <f t="shared" ref="R238:Z240" si="92">F238</f>
        <v>27918</v>
      </c>
      <c r="S238" s="22">
        <f t="shared" si="92"/>
        <v>21136</v>
      </c>
      <c r="T238" s="22">
        <f t="shared" si="92"/>
        <v>1228</v>
      </c>
      <c r="U238" s="22">
        <f t="shared" si="92"/>
        <v>40102</v>
      </c>
      <c r="V238" s="22">
        <f t="shared" si="92"/>
        <v>25541</v>
      </c>
      <c r="W238" s="22">
        <f t="shared" si="92"/>
        <v>65643</v>
      </c>
      <c r="X238" s="22" t="str">
        <f t="shared" si="92"/>
        <v>／</v>
      </c>
      <c r="Y238" s="22">
        <f t="shared" si="92"/>
        <v>6324</v>
      </c>
      <c r="Z238" s="22">
        <f t="shared" si="92"/>
        <v>71967</v>
      </c>
      <c r="AA238" s="544"/>
      <c r="AB238" s="544"/>
      <c r="AC238" s="544"/>
      <c r="AD238" s="544"/>
      <c r="AE238" s="544"/>
      <c r="AF238" s="544"/>
      <c r="AG238" s="544"/>
      <c r="AH238" s="544"/>
      <c r="AI238" s="544"/>
      <c r="AJ238" s="544"/>
      <c r="AK238" s="544"/>
      <c r="AL238" s="544"/>
      <c r="AM238" s="544"/>
      <c r="AN238" s="544"/>
      <c r="AO238" s="544"/>
      <c r="AP238" s="544"/>
      <c r="AQ238" s="544"/>
      <c r="AR238" s="544"/>
      <c r="AS238" s="544"/>
      <c r="AT238" s="544"/>
      <c r="AU238" s="544"/>
      <c r="AV238" s="544"/>
    </row>
    <row r="239" spans="1:48" s="4" customFormat="1" ht="18" customHeight="1">
      <c r="A239" s="81" t="s">
        <v>364</v>
      </c>
      <c r="B239" s="80" t="s">
        <v>365</v>
      </c>
      <c r="C239" s="329">
        <v>291</v>
      </c>
      <c r="D239" s="293">
        <v>0</v>
      </c>
      <c r="E239" s="330">
        <v>0</v>
      </c>
      <c r="F239" s="328">
        <v>19884</v>
      </c>
      <c r="G239" s="329">
        <v>18015</v>
      </c>
      <c r="H239" s="330">
        <v>982</v>
      </c>
      <c r="I239" s="329">
        <v>42387</v>
      </c>
      <c r="J239" s="331">
        <v>27245</v>
      </c>
      <c r="K239" s="293">
        <f>+I239+J239</f>
        <v>69632</v>
      </c>
      <c r="L239" s="331" t="s">
        <v>440</v>
      </c>
      <c r="M239" s="293">
        <v>28200</v>
      </c>
      <c r="N239" s="257">
        <f t="shared" si="90"/>
        <v>97832</v>
      </c>
      <c r="R239" s="22">
        <f t="shared" si="92"/>
        <v>19884</v>
      </c>
      <c r="S239" s="22">
        <f t="shared" si="92"/>
        <v>18015</v>
      </c>
      <c r="T239" s="22">
        <f t="shared" si="92"/>
        <v>982</v>
      </c>
      <c r="U239" s="22">
        <f t="shared" si="92"/>
        <v>42387</v>
      </c>
      <c r="V239" s="22">
        <f t="shared" si="92"/>
        <v>27245</v>
      </c>
      <c r="W239" s="22">
        <f t="shared" si="92"/>
        <v>69632</v>
      </c>
      <c r="X239" s="22" t="str">
        <f t="shared" si="92"/>
        <v>／</v>
      </c>
      <c r="Y239" s="22">
        <f t="shared" si="92"/>
        <v>28200</v>
      </c>
      <c r="Z239" s="22">
        <f t="shared" si="92"/>
        <v>97832</v>
      </c>
      <c r="AA239" s="548"/>
      <c r="AB239" s="544"/>
      <c r="AC239" s="544"/>
      <c r="AD239" s="544"/>
      <c r="AE239" s="544"/>
      <c r="AF239" s="544"/>
      <c r="AG239" s="544"/>
      <c r="AH239" s="544"/>
      <c r="AI239" s="544"/>
      <c r="AJ239" s="544"/>
      <c r="AK239" s="544"/>
      <c r="AL239" s="544"/>
      <c r="AM239" s="544"/>
      <c r="AN239" s="544"/>
      <c r="AO239" s="544"/>
      <c r="AP239" s="544"/>
      <c r="AQ239" s="544"/>
      <c r="AR239" s="544"/>
      <c r="AS239" s="544"/>
      <c r="AT239" s="544"/>
      <c r="AU239" s="544"/>
      <c r="AV239" s="544"/>
    </row>
    <row r="240" spans="1:48" s="31" customFormat="1" ht="18" customHeight="1">
      <c r="A240" s="352" t="s">
        <v>366</v>
      </c>
      <c r="B240" s="448" t="s">
        <v>367</v>
      </c>
      <c r="C240" s="449"/>
      <c r="D240" s="300"/>
      <c r="E240" s="450"/>
      <c r="F240" s="451" t="s">
        <v>495</v>
      </c>
      <c r="G240" s="449" t="s">
        <v>495</v>
      </c>
      <c r="H240" s="450" t="s">
        <v>495</v>
      </c>
      <c r="I240" s="449">
        <f>SUM(I241:I246)</f>
        <v>88529</v>
      </c>
      <c r="J240" s="452">
        <f>SUM(J241:J246)</f>
        <v>47477</v>
      </c>
      <c r="K240" s="300">
        <f>SUM(K241:K246)</f>
        <v>136006</v>
      </c>
      <c r="L240" s="452" t="s">
        <v>440</v>
      </c>
      <c r="M240" s="300">
        <f>SUM(M241:M246)</f>
        <v>3703</v>
      </c>
      <c r="N240" s="453">
        <f>SUM(N241:N246)</f>
        <v>139709</v>
      </c>
      <c r="R240" s="22" t="str">
        <f t="shared" si="92"/>
        <v>－</v>
      </c>
      <c r="S240" s="22" t="str">
        <f t="shared" si="92"/>
        <v>－</v>
      </c>
      <c r="T240" s="22" t="str">
        <f t="shared" si="92"/>
        <v>－</v>
      </c>
      <c r="U240" s="22">
        <f t="shared" si="92"/>
        <v>88529</v>
      </c>
      <c r="V240" s="22">
        <f t="shared" si="92"/>
        <v>47477</v>
      </c>
      <c r="W240" s="22">
        <f t="shared" si="92"/>
        <v>136006</v>
      </c>
      <c r="X240" s="22" t="str">
        <f t="shared" si="92"/>
        <v>／</v>
      </c>
      <c r="Y240" s="22">
        <f t="shared" si="92"/>
        <v>3703</v>
      </c>
      <c r="Z240" s="22">
        <f t="shared" si="92"/>
        <v>139709</v>
      </c>
      <c r="AA240" s="536"/>
      <c r="AB240" s="548"/>
      <c r="AC240" s="548"/>
      <c r="AD240" s="548"/>
      <c r="AE240" s="548"/>
      <c r="AF240" s="548"/>
      <c r="AG240" s="548"/>
      <c r="AH240" s="548"/>
      <c r="AI240" s="548"/>
      <c r="AJ240" s="548"/>
      <c r="AK240" s="548"/>
      <c r="AL240" s="548"/>
      <c r="AM240" s="548"/>
      <c r="AN240" s="548"/>
      <c r="AO240" s="548"/>
      <c r="AP240" s="548"/>
      <c r="AQ240" s="548"/>
      <c r="AR240" s="548"/>
      <c r="AS240" s="548"/>
      <c r="AT240" s="548"/>
      <c r="AU240" s="548"/>
      <c r="AV240" s="548"/>
    </row>
    <row r="241" spans="1:48" ht="18" customHeight="1">
      <c r="A241" s="225" t="s">
        <v>368</v>
      </c>
      <c r="B241" s="226" t="s">
        <v>369</v>
      </c>
      <c r="C241" s="349">
        <v>180</v>
      </c>
      <c r="D241" s="139">
        <v>74</v>
      </c>
      <c r="E241" s="351">
        <v>41</v>
      </c>
      <c r="F241" s="454" t="s">
        <v>533</v>
      </c>
      <c r="G241" s="349">
        <v>33248</v>
      </c>
      <c r="H241" s="351">
        <v>1392</v>
      </c>
      <c r="I241" s="349">
        <v>80942</v>
      </c>
      <c r="J241" s="455">
        <v>43707</v>
      </c>
      <c r="K241" s="139">
        <f t="shared" ref="K241:K246" si="93">+I241+J241</f>
        <v>124649</v>
      </c>
      <c r="L241" s="455" t="s">
        <v>440</v>
      </c>
      <c r="M241" s="139">
        <v>3314</v>
      </c>
      <c r="N241" s="456">
        <f t="shared" ref="N241:N246" si="94">SUM(I241:M241)-K241</f>
        <v>127963</v>
      </c>
      <c r="AA241" s="548"/>
      <c r="AB241" s="536"/>
      <c r="AC241" s="536"/>
      <c r="AD241" s="536"/>
      <c r="AE241" s="536"/>
      <c r="AF241" s="536"/>
      <c r="AG241" s="536"/>
      <c r="AH241" s="536"/>
      <c r="AI241" s="536"/>
      <c r="AJ241" s="536"/>
      <c r="AK241" s="536"/>
      <c r="AL241" s="536"/>
      <c r="AM241" s="536"/>
      <c r="AN241" s="536"/>
      <c r="AO241" s="536"/>
      <c r="AP241" s="536"/>
      <c r="AQ241" s="536"/>
      <c r="AR241" s="536"/>
      <c r="AS241" s="536"/>
      <c r="AT241" s="536"/>
      <c r="AU241" s="536"/>
      <c r="AV241" s="536"/>
    </row>
    <row r="242" spans="1:48" s="31" customFormat="1" ht="18" customHeight="1">
      <c r="A242" s="225" t="s">
        <v>370</v>
      </c>
      <c r="B242" s="226" t="s">
        <v>323</v>
      </c>
      <c r="C242" s="311" t="s">
        <v>495</v>
      </c>
      <c r="D242" s="129" t="s">
        <v>495</v>
      </c>
      <c r="E242" s="312" t="s">
        <v>495</v>
      </c>
      <c r="F242" s="454" t="s">
        <v>495</v>
      </c>
      <c r="G242" s="349" t="s">
        <v>495</v>
      </c>
      <c r="H242" s="351" t="s">
        <v>495</v>
      </c>
      <c r="I242" s="227">
        <v>1520</v>
      </c>
      <c r="J242" s="228">
        <v>518</v>
      </c>
      <c r="K242" s="143">
        <f t="shared" si="93"/>
        <v>2038</v>
      </c>
      <c r="L242" s="455" t="s">
        <v>440</v>
      </c>
      <c r="M242" s="143">
        <v>0</v>
      </c>
      <c r="N242" s="456">
        <f t="shared" si="94"/>
        <v>2038</v>
      </c>
      <c r="AA242" s="548"/>
      <c r="AB242" s="548"/>
      <c r="AC242" s="548"/>
      <c r="AD242" s="548"/>
      <c r="AE242" s="548"/>
      <c r="AF242" s="548"/>
      <c r="AG242" s="548"/>
      <c r="AH242" s="548"/>
      <c r="AI242" s="548"/>
      <c r="AJ242" s="548"/>
      <c r="AK242" s="548"/>
      <c r="AL242" s="548"/>
      <c r="AM242" s="548"/>
      <c r="AN242" s="548"/>
      <c r="AO242" s="548"/>
      <c r="AP242" s="548"/>
      <c r="AQ242" s="548"/>
      <c r="AR242" s="548"/>
      <c r="AS242" s="548"/>
      <c r="AT242" s="548"/>
      <c r="AU242" s="548"/>
      <c r="AV242" s="548"/>
    </row>
    <row r="243" spans="1:48" s="31" customFormat="1" ht="18" customHeight="1">
      <c r="A243" s="225" t="s">
        <v>371</v>
      </c>
      <c r="B243" s="226" t="s">
        <v>372</v>
      </c>
      <c r="C243" s="311" t="s">
        <v>495</v>
      </c>
      <c r="D243" s="129" t="s">
        <v>495</v>
      </c>
      <c r="E243" s="312" t="s">
        <v>495</v>
      </c>
      <c r="F243" s="454" t="s">
        <v>495</v>
      </c>
      <c r="G243" s="349" t="s">
        <v>495</v>
      </c>
      <c r="H243" s="351" t="s">
        <v>495</v>
      </c>
      <c r="I243" s="349">
        <v>661</v>
      </c>
      <c r="J243" s="455">
        <v>337</v>
      </c>
      <c r="K243" s="139">
        <f t="shared" si="93"/>
        <v>998</v>
      </c>
      <c r="L243" s="455" t="s">
        <v>440</v>
      </c>
      <c r="M243" s="139">
        <v>9</v>
      </c>
      <c r="N243" s="456">
        <f t="shared" si="94"/>
        <v>1007</v>
      </c>
      <c r="AA243" s="548"/>
      <c r="AB243" s="548"/>
      <c r="AC243" s="548"/>
      <c r="AD243" s="548"/>
      <c r="AE243" s="548"/>
      <c r="AF243" s="548"/>
      <c r="AG243" s="548"/>
      <c r="AH243" s="548"/>
      <c r="AI243" s="548"/>
      <c r="AJ243" s="548"/>
      <c r="AK243" s="548"/>
      <c r="AL243" s="548"/>
      <c r="AM243" s="548"/>
      <c r="AN243" s="548"/>
      <c r="AO243" s="548"/>
      <c r="AP243" s="548"/>
      <c r="AQ243" s="548"/>
      <c r="AR243" s="548"/>
      <c r="AS243" s="548"/>
      <c r="AT243" s="548"/>
      <c r="AU243" s="548"/>
      <c r="AV243" s="548"/>
    </row>
    <row r="244" spans="1:48" s="31" customFormat="1" ht="18" customHeight="1">
      <c r="A244" s="225" t="s">
        <v>373</v>
      </c>
      <c r="B244" s="226" t="s">
        <v>165</v>
      </c>
      <c r="C244" s="311" t="s">
        <v>495</v>
      </c>
      <c r="D244" s="129" t="s">
        <v>495</v>
      </c>
      <c r="E244" s="312" t="s">
        <v>495</v>
      </c>
      <c r="F244" s="454" t="s">
        <v>495</v>
      </c>
      <c r="G244" s="349" t="s">
        <v>495</v>
      </c>
      <c r="H244" s="351" t="s">
        <v>495</v>
      </c>
      <c r="I244" s="349">
        <v>279</v>
      </c>
      <c r="J244" s="455">
        <v>52</v>
      </c>
      <c r="K244" s="139">
        <f t="shared" si="93"/>
        <v>331</v>
      </c>
      <c r="L244" s="455" t="s">
        <v>440</v>
      </c>
      <c r="M244" s="139">
        <v>6</v>
      </c>
      <c r="N244" s="456">
        <f t="shared" si="94"/>
        <v>337</v>
      </c>
      <c r="AA244" s="548"/>
      <c r="AB244" s="548"/>
      <c r="AC244" s="548"/>
      <c r="AD244" s="548"/>
      <c r="AE244" s="548"/>
      <c r="AF244" s="548"/>
      <c r="AG244" s="548"/>
      <c r="AH244" s="548"/>
      <c r="AI244" s="548"/>
      <c r="AJ244" s="548"/>
      <c r="AK244" s="548"/>
      <c r="AL244" s="548"/>
      <c r="AM244" s="548"/>
      <c r="AN244" s="548"/>
      <c r="AO244" s="548"/>
      <c r="AP244" s="548"/>
      <c r="AQ244" s="548"/>
      <c r="AR244" s="548"/>
      <c r="AS244" s="548"/>
      <c r="AT244" s="548"/>
      <c r="AU244" s="548"/>
      <c r="AV244" s="548"/>
    </row>
    <row r="245" spans="1:48" s="31" customFormat="1" ht="18" customHeight="1">
      <c r="A245" s="225" t="s">
        <v>374</v>
      </c>
      <c r="B245" s="226" t="s">
        <v>375</v>
      </c>
      <c r="C245" s="311" t="s">
        <v>495</v>
      </c>
      <c r="D245" s="129" t="s">
        <v>495</v>
      </c>
      <c r="E245" s="312" t="s">
        <v>495</v>
      </c>
      <c r="F245" s="454" t="s">
        <v>495</v>
      </c>
      <c r="G245" s="397" t="s">
        <v>495</v>
      </c>
      <c r="H245" s="410" t="s">
        <v>495</v>
      </c>
      <c r="I245" s="397">
        <v>626</v>
      </c>
      <c r="J245" s="411">
        <v>437</v>
      </c>
      <c r="K245" s="298">
        <f t="shared" si="93"/>
        <v>1063</v>
      </c>
      <c r="L245" s="455" t="s">
        <v>440</v>
      </c>
      <c r="M245" s="298">
        <v>159</v>
      </c>
      <c r="N245" s="456">
        <f t="shared" si="94"/>
        <v>1222</v>
      </c>
      <c r="AA245" s="536"/>
      <c r="AB245" s="548"/>
      <c r="AC245" s="548"/>
      <c r="AD245" s="548"/>
      <c r="AE245" s="548"/>
      <c r="AF245" s="548"/>
      <c r="AG245" s="548"/>
      <c r="AH245" s="548"/>
      <c r="AI245" s="548"/>
      <c r="AJ245" s="548"/>
      <c r="AK245" s="548"/>
      <c r="AL245" s="548"/>
      <c r="AM245" s="548"/>
      <c r="AN245" s="548"/>
      <c r="AO245" s="548"/>
      <c r="AP245" s="548"/>
      <c r="AQ245" s="548"/>
      <c r="AR245" s="548"/>
      <c r="AS245" s="548"/>
      <c r="AT245" s="548"/>
      <c r="AU245" s="548"/>
      <c r="AV245" s="548"/>
    </row>
    <row r="246" spans="1:48" ht="18" customHeight="1">
      <c r="A246" s="225" t="s">
        <v>376</v>
      </c>
      <c r="B246" s="226" t="s">
        <v>167</v>
      </c>
      <c r="C246" s="311" t="s">
        <v>495</v>
      </c>
      <c r="D246" s="129" t="s">
        <v>495</v>
      </c>
      <c r="E246" s="312" t="s">
        <v>495</v>
      </c>
      <c r="F246" s="454" t="s">
        <v>495</v>
      </c>
      <c r="G246" s="349" t="s">
        <v>495</v>
      </c>
      <c r="H246" s="351" t="s">
        <v>495</v>
      </c>
      <c r="I246" s="227">
        <v>4501</v>
      </c>
      <c r="J246" s="228">
        <v>2426</v>
      </c>
      <c r="K246" s="143">
        <f t="shared" si="93"/>
        <v>6927</v>
      </c>
      <c r="L246" s="455" t="s">
        <v>440</v>
      </c>
      <c r="M246" s="143">
        <v>215</v>
      </c>
      <c r="N246" s="456">
        <f t="shared" si="94"/>
        <v>7142</v>
      </c>
      <c r="AA246" s="546"/>
      <c r="AB246" s="536"/>
      <c r="AC246" s="536"/>
      <c r="AD246" s="536"/>
      <c r="AE246" s="536"/>
      <c r="AF246" s="536"/>
      <c r="AG246" s="536"/>
      <c r="AH246" s="536"/>
      <c r="AI246" s="536"/>
      <c r="AJ246" s="536"/>
      <c r="AK246" s="536"/>
      <c r="AL246" s="536"/>
      <c r="AM246" s="536"/>
      <c r="AN246" s="536"/>
      <c r="AO246" s="536"/>
      <c r="AP246" s="536"/>
      <c r="AQ246" s="536"/>
      <c r="AR246" s="536"/>
      <c r="AS246" s="536"/>
      <c r="AT246" s="536"/>
      <c r="AU246" s="536"/>
      <c r="AV246" s="536"/>
    </row>
    <row r="247" spans="1:48" s="14" customFormat="1" ht="18" customHeight="1">
      <c r="A247" s="81" t="s">
        <v>377</v>
      </c>
      <c r="B247" s="80" t="s">
        <v>378</v>
      </c>
      <c r="C247" s="256"/>
      <c r="D247" s="187"/>
      <c r="E247" s="324"/>
      <c r="F247" s="323">
        <f>SUM(F248:F249)</f>
        <v>8155</v>
      </c>
      <c r="G247" s="256">
        <f t="shared" ref="G247:N247" si="95">SUM(G248:G249)</f>
        <v>10554</v>
      </c>
      <c r="H247" s="324">
        <f t="shared" si="95"/>
        <v>534</v>
      </c>
      <c r="I247" s="256">
        <f t="shared" si="95"/>
        <v>20062</v>
      </c>
      <c r="J247" s="296">
        <f t="shared" si="95"/>
        <v>12232</v>
      </c>
      <c r="K247" s="187">
        <f t="shared" si="95"/>
        <v>32294</v>
      </c>
      <c r="L247" s="296" t="s">
        <v>440</v>
      </c>
      <c r="M247" s="187">
        <f t="shared" si="95"/>
        <v>828</v>
      </c>
      <c r="N247" s="257">
        <f t="shared" si="95"/>
        <v>33122</v>
      </c>
      <c r="R247" s="22">
        <f t="shared" ref="R247:Z247" si="96">F247</f>
        <v>8155</v>
      </c>
      <c r="S247" s="22">
        <f t="shared" si="96"/>
        <v>10554</v>
      </c>
      <c r="T247" s="22">
        <f t="shared" si="96"/>
        <v>534</v>
      </c>
      <c r="U247" s="22">
        <f t="shared" si="96"/>
        <v>20062</v>
      </c>
      <c r="V247" s="22">
        <f t="shared" si="96"/>
        <v>12232</v>
      </c>
      <c r="W247" s="22">
        <f t="shared" si="96"/>
        <v>32294</v>
      </c>
      <c r="X247" s="22" t="str">
        <f t="shared" si="96"/>
        <v>／</v>
      </c>
      <c r="Y247" s="22">
        <f t="shared" si="96"/>
        <v>828</v>
      </c>
      <c r="Z247" s="22">
        <f t="shared" si="96"/>
        <v>33122</v>
      </c>
      <c r="AA247" s="536"/>
      <c r="AB247" s="546"/>
      <c r="AC247" s="546"/>
      <c r="AD247" s="546"/>
      <c r="AE247" s="546"/>
      <c r="AF247" s="546"/>
      <c r="AG247" s="546"/>
      <c r="AH247" s="546"/>
      <c r="AI247" s="546"/>
      <c r="AJ247" s="546"/>
      <c r="AK247" s="546"/>
      <c r="AL247" s="546"/>
      <c r="AM247" s="546"/>
      <c r="AN247" s="546"/>
      <c r="AO247" s="546"/>
      <c r="AP247" s="546"/>
      <c r="AQ247" s="546"/>
      <c r="AR247" s="546"/>
      <c r="AS247" s="546"/>
      <c r="AT247" s="546"/>
      <c r="AU247" s="546"/>
      <c r="AV247" s="546"/>
    </row>
    <row r="248" spans="1:48" ht="18" customHeight="1">
      <c r="A248" s="84" t="s">
        <v>379</v>
      </c>
      <c r="B248" s="57" t="s">
        <v>380</v>
      </c>
      <c r="C248" s="142">
        <v>237</v>
      </c>
      <c r="D248" s="143">
        <v>0</v>
      </c>
      <c r="E248" s="145">
        <v>50</v>
      </c>
      <c r="F248" s="131">
        <v>6664</v>
      </c>
      <c r="G248" s="175">
        <v>9887</v>
      </c>
      <c r="H248" s="147">
        <v>438</v>
      </c>
      <c r="I248" s="175">
        <v>17569</v>
      </c>
      <c r="J248" s="153">
        <v>10638</v>
      </c>
      <c r="K248" s="109">
        <f>+I248+J248</f>
        <v>28207</v>
      </c>
      <c r="L248" s="128" t="s">
        <v>440</v>
      </c>
      <c r="M248" s="109">
        <v>764</v>
      </c>
      <c r="N248" s="243">
        <f>SUM(I248:M248)-K248</f>
        <v>28971</v>
      </c>
      <c r="AA248" s="536"/>
      <c r="AB248" s="536"/>
      <c r="AC248" s="536"/>
      <c r="AD248" s="536"/>
      <c r="AE248" s="536"/>
      <c r="AF248" s="536"/>
      <c r="AG248" s="536"/>
      <c r="AH248" s="536"/>
      <c r="AI248" s="536"/>
      <c r="AJ248" s="536"/>
      <c r="AK248" s="536"/>
      <c r="AL248" s="536"/>
      <c r="AM248" s="536"/>
      <c r="AN248" s="536"/>
      <c r="AO248" s="536"/>
      <c r="AP248" s="536"/>
      <c r="AQ248" s="536"/>
      <c r="AR248" s="536"/>
      <c r="AS248" s="536"/>
      <c r="AT248" s="536"/>
      <c r="AU248" s="536"/>
      <c r="AV248" s="536"/>
    </row>
    <row r="249" spans="1:48" ht="18" customHeight="1">
      <c r="A249" s="84" t="s">
        <v>381</v>
      </c>
      <c r="B249" s="57" t="s">
        <v>382</v>
      </c>
      <c r="C249" s="142">
        <v>232</v>
      </c>
      <c r="D249" s="143">
        <v>0</v>
      </c>
      <c r="E249" s="145">
        <v>61</v>
      </c>
      <c r="F249" s="131">
        <v>1491</v>
      </c>
      <c r="G249" s="175">
        <v>667</v>
      </c>
      <c r="H249" s="147">
        <v>96</v>
      </c>
      <c r="I249" s="175">
        <v>2493</v>
      </c>
      <c r="J249" s="153">
        <v>1594</v>
      </c>
      <c r="K249" s="109">
        <v>4087</v>
      </c>
      <c r="L249" s="128" t="s">
        <v>440</v>
      </c>
      <c r="M249" s="109">
        <v>64</v>
      </c>
      <c r="N249" s="243">
        <v>4151</v>
      </c>
      <c r="AA249" s="544"/>
      <c r="AB249" s="536"/>
      <c r="AC249" s="536"/>
      <c r="AD249" s="536"/>
      <c r="AE249" s="536"/>
      <c r="AF249" s="536"/>
      <c r="AG249" s="536"/>
      <c r="AH249" s="536"/>
      <c r="AI249" s="536"/>
      <c r="AJ249" s="536"/>
      <c r="AK249" s="536"/>
      <c r="AL249" s="536"/>
      <c r="AM249" s="536"/>
      <c r="AN249" s="536"/>
      <c r="AO249" s="536"/>
      <c r="AP249" s="536"/>
      <c r="AQ249" s="536"/>
      <c r="AR249" s="536"/>
      <c r="AS249" s="536"/>
      <c r="AT249" s="536"/>
      <c r="AU249" s="536"/>
      <c r="AV249" s="536"/>
    </row>
    <row r="250" spans="1:48" s="17" customFormat="1" ht="18" customHeight="1">
      <c r="A250" s="91" t="s">
        <v>469</v>
      </c>
      <c r="B250" s="110" t="s">
        <v>494</v>
      </c>
      <c r="C250" s="179">
        <v>265</v>
      </c>
      <c r="D250" s="205">
        <v>33</v>
      </c>
      <c r="E250" s="182">
        <v>52</v>
      </c>
      <c r="F250" s="424">
        <v>849</v>
      </c>
      <c r="G250" s="179">
        <v>1098</v>
      </c>
      <c r="H250" s="182">
        <v>222</v>
      </c>
      <c r="I250" s="179">
        <v>834</v>
      </c>
      <c r="J250" s="180">
        <v>581</v>
      </c>
      <c r="K250" s="205">
        <f>+I250+J250</f>
        <v>1415</v>
      </c>
      <c r="L250" s="218" t="s">
        <v>442</v>
      </c>
      <c r="M250" s="181">
        <v>0</v>
      </c>
      <c r="N250" s="457">
        <f>SUM(I250:M250)-K250</f>
        <v>1415</v>
      </c>
      <c r="R250" s="25">
        <f t="shared" ref="R250:Z254" si="97">F250</f>
        <v>849</v>
      </c>
      <c r="S250" s="25">
        <f t="shared" si="97"/>
        <v>1098</v>
      </c>
      <c r="T250" s="25">
        <f t="shared" si="97"/>
        <v>222</v>
      </c>
      <c r="U250" s="25">
        <f t="shared" si="97"/>
        <v>834</v>
      </c>
      <c r="V250" s="25">
        <f t="shared" si="97"/>
        <v>581</v>
      </c>
      <c r="W250" s="25">
        <f t="shared" si="97"/>
        <v>1415</v>
      </c>
      <c r="X250" s="25" t="str">
        <f t="shared" si="97"/>
        <v>／</v>
      </c>
      <c r="Y250" s="25">
        <f t="shared" si="97"/>
        <v>0</v>
      </c>
      <c r="Z250" s="25">
        <f t="shared" si="97"/>
        <v>1415</v>
      </c>
      <c r="AA250" s="560"/>
      <c r="AB250" s="560"/>
      <c r="AC250" s="560"/>
      <c r="AD250" s="560"/>
      <c r="AE250" s="560"/>
      <c r="AF250" s="560"/>
      <c r="AG250" s="560"/>
      <c r="AH250" s="560"/>
      <c r="AI250" s="560"/>
      <c r="AJ250" s="560"/>
      <c r="AK250" s="560"/>
      <c r="AL250" s="560"/>
      <c r="AM250" s="560"/>
      <c r="AN250" s="560"/>
      <c r="AO250" s="560"/>
      <c r="AP250" s="560"/>
      <c r="AQ250" s="560"/>
      <c r="AR250" s="560"/>
      <c r="AS250" s="560"/>
      <c r="AT250" s="560"/>
      <c r="AU250" s="560"/>
      <c r="AV250" s="560"/>
    </row>
    <row r="251" spans="1:48" s="4" customFormat="1" ht="18" customHeight="1">
      <c r="A251" s="81" t="s">
        <v>383</v>
      </c>
      <c r="B251" s="80" t="s">
        <v>384</v>
      </c>
      <c r="C251" s="172">
        <v>220</v>
      </c>
      <c r="D251" s="108">
        <v>0</v>
      </c>
      <c r="E251" s="174">
        <v>43</v>
      </c>
      <c r="F251" s="323">
        <v>8704</v>
      </c>
      <c r="G251" s="172">
        <v>12439</v>
      </c>
      <c r="H251" s="174">
        <v>388</v>
      </c>
      <c r="I251" s="172">
        <v>23474</v>
      </c>
      <c r="J251" s="173">
        <v>33835</v>
      </c>
      <c r="K251" s="108">
        <f>+I251+J251</f>
        <v>57309</v>
      </c>
      <c r="L251" s="296" t="s">
        <v>440</v>
      </c>
      <c r="M251" s="108">
        <v>1201</v>
      </c>
      <c r="N251" s="257">
        <v>58503</v>
      </c>
      <c r="R251" s="22">
        <f t="shared" si="97"/>
        <v>8704</v>
      </c>
      <c r="S251" s="22">
        <f t="shared" si="97"/>
        <v>12439</v>
      </c>
      <c r="T251" s="22">
        <f t="shared" si="97"/>
        <v>388</v>
      </c>
      <c r="U251" s="22">
        <f t="shared" si="97"/>
        <v>23474</v>
      </c>
      <c r="V251" s="22">
        <f t="shared" si="97"/>
        <v>33835</v>
      </c>
      <c r="W251" s="22">
        <f t="shared" si="97"/>
        <v>57309</v>
      </c>
      <c r="X251" s="22" t="str">
        <f t="shared" si="97"/>
        <v>／</v>
      </c>
      <c r="Y251" s="22">
        <f t="shared" si="97"/>
        <v>1201</v>
      </c>
      <c r="Z251" s="22">
        <f t="shared" si="97"/>
        <v>58503</v>
      </c>
      <c r="AA251" s="544"/>
      <c r="AB251" s="544"/>
      <c r="AC251" s="544"/>
      <c r="AD251" s="544"/>
      <c r="AE251" s="544"/>
      <c r="AF251" s="544"/>
      <c r="AG251" s="544"/>
      <c r="AH251" s="544"/>
      <c r="AI251" s="544"/>
      <c r="AJ251" s="544"/>
      <c r="AK251" s="544"/>
      <c r="AL251" s="544"/>
      <c r="AM251" s="544"/>
      <c r="AN251" s="544"/>
      <c r="AO251" s="544"/>
      <c r="AP251" s="544"/>
      <c r="AQ251" s="544"/>
      <c r="AR251" s="544"/>
      <c r="AS251" s="544"/>
      <c r="AT251" s="544"/>
      <c r="AU251" s="544"/>
      <c r="AV251" s="544"/>
    </row>
    <row r="252" spans="1:48" s="4" customFormat="1" ht="18" customHeight="1">
      <c r="A252" s="81" t="s">
        <v>385</v>
      </c>
      <c r="B252" s="80" t="s">
        <v>386</v>
      </c>
      <c r="C252" s="329">
        <v>205</v>
      </c>
      <c r="D252" s="293">
        <v>28</v>
      </c>
      <c r="E252" s="330">
        <v>77</v>
      </c>
      <c r="F252" s="328">
        <v>17304</v>
      </c>
      <c r="G252" s="329">
        <v>17732</v>
      </c>
      <c r="H252" s="330">
        <v>425</v>
      </c>
      <c r="I252" s="329">
        <v>52555</v>
      </c>
      <c r="J252" s="331">
        <v>14399</v>
      </c>
      <c r="K252" s="293">
        <f>+I252+J252</f>
        <v>66954</v>
      </c>
      <c r="L252" s="296" t="s">
        <v>440</v>
      </c>
      <c r="M252" s="293">
        <v>320</v>
      </c>
      <c r="N252" s="257">
        <f>SUM(I252:M252)-K252</f>
        <v>67274</v>
      </c>
      <c r="R252" s="22">
        <f t="shared" si="97"/>
        <v>17304</v>
      </c>
      <c r="S252" s="22">
        <f t="shared" si="97"/>
        <v>17732</v>
      </c>
      <c r="T252" s="22">
        <f t="shared" si="97"/>
        <v>425</v>
      </c>
      <c r="U252" s="22">
        <f t="shared" si="97"/>
        <v>52555</v>
      </c>
      <c r="V252" s="22">
        <f t="shared" si="97"/>
        <v>14399</v>
      </c>
      <c r="W252" s="22">
        <f t="shared" si="97"/>
        <v>66954</v>
      </c>
      <c r="X252" s="22" t="str">
        <f t="shared" si="97"/>
        <v>／</v>
      </c>
      <c r="Y252" s="22">
        <f t="shared" si="97"/>
        <v>320</v>
      </c>
      <c r="Z252" s="22">
        <f t="shared" si="97"/>
        <v>67274</v>
      </c>
      <c r="AA252" s="544"/>
      <c r="AB252" s="544"/>
      <c r="AC252" s="544"/>
      <c r="AD252" s="544"/>
      <c r="AE252" s="544"/>
      <c r="AF252" s="544"/>
      <c r="AG252" s="544"/>
      <c r="AH252" s="544"/>
      <c r="AI252" s="544"/>
      <c r="AJ252" s="544"/>
      <c r="AK252" s="544"/>
      <c r="AL252" s="544"/>
      <c r="AM252" s="544"/>
      <c r="AN252" s="544"/>
      <c r="AO252" s="544"/>
      <c r="AP252" s="544"/>
      <c r="AQ252" s="544"/>
      <c r="AR252" s="544"/>
      <c r="AS252" s="544"/>
      <c r="AT252" s="544"/>
      <c r="AU252" s="544"/>
      <c r="AV252" s="544"/>
    </row>
    <row r="253" spans="1:48" s="4" customFormat="1" ht="18" customHeight="1">
      <c r="A253" s="81" t="s">
        <v>510</v>
      </c>
      <c r="B253" s="80" t="s">
        <v>511</v>
      </c>
      <c r="C253" s="256">
        <v>244</v>
      </c>
      <c r="D253" s="187">
        <v>0</v>
      </c>
      <c r="E253" s="324">
        <v>61</v>
      </c>
      <c r="F253" s="323">
        <v>432</v>
      </c>
      <c r="G253" s="256">
        <v>1256</v>
      </c>
      <c r="H253" s="324">
        <v>514</v>
      </c>
      <c r="I253" s="256">
        <v>979</v>
      </c>
      <c r="J253" s="296">
        <v>350</v>
      </c>
      <c r="K253" s="187">
        <f>+I253+J253</f>
        <v>1329</v>
      </c>
      <c r="L253" s="296" t="s">
        <v>442</v>
      </c>
      <c r="M253" s="187">
        <v>0</v>
      </c>
      <c r="N253" s="257">
        <f>SUM(I253:M253)-K253</f>
        <v>1329</v>
      </c>
      <c r="R253" s="22">
        <f t="shared" si="97"/>
        <v>432</v>
      </c>
      <c r="S253" s="22">
        <f t="shared" si="97"/>
        <v>1256</v>
      </c>
      <c r="T253" s="22">
        <f t="shared" si="97"/>
        <v>514</v>
      </c>
      <c r="U253" s="22">
        <f t="shared" si="97"/>
        <v>979</v>
      </c>
      <c r="V253" s="22">
        <f t="shared" si="97"/>
        <v>350</v>
      </c>
      <c r="W253" s="22">
        <f t="shared" si="97"/>
        <v>1329</v>
      </c>
      <c r="X253" s="22" t="str">
        <f t="shared" si="97"/>
        <v>／</v>
      </c>
      <c r="Y253" s="22">
        <f t="shared" si="97"/>
        <v>0</v>
      </c>
      <c r="Z253" s="22">
        <f t="shared" si="97"/>
        <v>1329</v>
      </c>
      <c r="AA253" s="544"/>
      <c r="AB253" s="544"/>
      <c r="AC253" s="544"/>
      <c r="AD253" s="544"/>
      <c r="AE253" s="544"/>
      <c r="AF253" s="544"/>
      <c r="AG253" s="544"/>
      <c r="AH253" s="544"/>
      <c r="AI253" s="544"/>
      <c r="AJ253" s="544"/>
      <c r="AK253" s="544"/>
      <c r="AL253" s="544"/>
      <c r="AM253" s="544"/>
      <c r="AN253" s="544"/>
      <c r="AO253" s="544"/>
      <c r="AP253" s="544"/>
      <c r="AQ253" s="544"/>
      <c r="AR253" s="544"/>
      <c r="AS253" s="544"/>
      <c r="AT253" s="544"/>
      <c r="AU253" s="544"/>
      <c r="AV253" s="544"/>
    </row>
    <row r="254" spans="1:48" s="4" customFormat="1" ht="18" customHeight="1">
      <c r="A254" s="81" t="s">
        <v>387</v>
      </c>
      <c r="B254" s="80" t="s">
        <v>388</v>
      </c>
      <c r="C254" s="256"/>
      <c r="D254" s="187"/>
      <c r="E254" s="324"/>
      <c r="F254" s="323">
        <f>SUM(F255:F256)</f>
        <v>4420</v>
      </c>
      <c r="G254" s="256">
        <f t="shared" ref="G254:N254" si="98">SUM(G255:G256)</f>
        <v>9828</v>
      </c>
      <c r="H254" s="324">
        <f t="shared" si="98"/>
        <v>631</v>
      </c>
      <c r="I254" s="256">
        <f t="shared" si="98"/>
        <v>7733</v>
      </c>
      <c r="J254" s="296">
        <f t="shared" si="98"/>
        <v>5582</v>
      </c>
      <c r="K254" s="187">
        <f t="shared" si="98"/>
        <v>13315</v>
      </c>
      <c r="L254" s="296" t="s">
        <v>440</v>
      </c>
      <c r="M254" s="187">
        <f t="shared" si="98"/>
        <v>118</v>
      </c>
      <c r="N254" s="257">
        <f t="shared" si="98"/>
        <v>13433</v>
      </c>
      <c r="R254" s="22">
        <f t="shared" si="97"/>
        <v>4420</v>
      </c>
      <c r="S254" s="22">
        <f t="shared" si="97"/>
        <v>9828</v>
      </c>
      <c r="T254" s="22">
        <f t="shared" si="97"/>
        <v>631</v>
      </c>
      <c r="U254" s="22">
        <f t="shared" si="97"/>
        <v>7733</v>
      </c>
      <c r="V254" s="22">
        <f t="shared" si="97"/>
        <v>5582</v>
      </c>
      <c r="W254" s="22">
        <f t="shared" si="97"/>
        <v>13315</v>
      </c>
      <c r="X254" s="22" t="str">
        <f t="shared" si="97"/>
        <v>／</v>
      </c>
      <c r="Y254" s="22">
        <f t="shared" si="97"/>
        <v>118</v>
      </c>
      <c r="Z254" s="22">
        <f t="shared" si="97"/>
        <v>13433</v>
      </c>
      <c r="AA254" s="544"/>
      <c r="AB254" s="544"/>
      <c r="AC254" s="544"/>
      <c r="AD254" s="544"/>
      <c r="AE254" s="544"/>
      <c r="AF254" s="544"/>
      <c r="AG254" s="544"/>
      <c r="AH254" s="544"/>
      <c r="AI254" s="544"/>
      <c r="AJ254" s="544"/>
      <c r="AK254" s="544"/>
      <c r="AL254" s="544"/>
      <c r="AM254" s="544"/>
      <c r="AN254" s="544"/>
      <c r="AO254" s="544"/>
      <c r="AP254" s="544"/>
      <c r="AQ254" s="544"/>
      <c r="AR254" s="544"/>
      <c r="AS254" s="544"/>
      <c r="AT254" s="544"/>
      <c r="AU254" s="544"/>
      <c r="AV254" s="544"/>
    </row>
    <row r="255" spans="1:48" s="4" customFormat="1" ht="18" customHeight="1">
      <c r="A255" s="84" t="s">
        <v>389</v>
      </c>
      <c r="B255" s="57" t="s">
        <v>323</v>
      </c>
      <c r="C255" s="127">
        <v>153</v>
      </c>
      <c r="D255" s="129">
        <v>112</v>
      </c>
      <c r="E255" s="132">
        <v>0</v>
      </c>
      <c r="F255" s="131">
        <v>2255</v>
      </c>
      <c r="G255" s="127">
        <v>5483</v>
      </c>
      <c r="H255" s="132">
        <v>222</v>
      </c>
      <c r="I255" s="127">
        <v>5160</v>
      </c>
      <c r="J255" s="128">
        <v>1173</v>
      </c>
      <c r="K255" s="129">
        <f>+I255+J255</f>
        <v>6333</v>
      </c>
      <c r="L255" s="129" t="s">
        <v>440</v>
      </c>
      <c r="M255" s="129">
        <v>72</v>
      </c>
      <c r="N255" s="243">
        <f>SUM(I255:M255)-K255</f>
        <v>6405</v>
      </c>
      <c r="AA255" s="544"/>
      <c r="AB255" s="544"/>
      <c r="AC255" s="544"/>
      <c r="AD255" s="544"/>
      <c r="AE255" s="544"/>
      <c r="AF255" s="544"/>
      <c r="AG255" s="544"/>
      <c r="AH255" s="544"/>
      <c r="AI255" s="544"/>
      <c r="AJ255" s="544"/>
      <c r="AK255" s="544"/>
      <c r="AL255" s="544"/>
      <c r="AM255" s="544"/>
      <c r="AN255" s="544"/>
      <c r="AO255" s="544"/>
      <c r="AP255" s="544"/>
      <c r="AQ255" s="544"/>
      <c r="AR255" s="544"/>
      <c r="AS255" s="544"/>
      <c r="AT255" s="544"/>
      <c r="AU255" s="544"/>
      <c r="AV255" s="544"/>
    </row>
    <row r="256" spans="1:48" s="4" customFormat="1" ht="18" customHeight="1">
      <c r="A256" s="87" t="s">
        <v>390</v>
      </c>
      <c r="B256" s="119" t="s">
        <v>391</v>
      </c>
      <c r="C256" s="127">
        <v>171</v>
      </c>
      <c r="D256" s="129">
        <v>78</v>
      </c>
      <c r="E256" s="132">
        <v>53</v>
      </c>
      <c r="F256" s="131">
        <v>2165</v>
      </c>
      <c r="G256" s="127">
        <v>4345</v>
      </c>
      <c r="H256" s="132">
        <v>409</v>
      </c>
      <c r="I256" s="127">
        <v>2573</v>
      </c>
      <c r="J256" s="128">
        <v>4409</v>
      </c>
      <c r="K256" s="129">
        <f>+I256+J256</f>
        <v>6982</v>
      </c>
      <c r="L256" s="129" t="s">
        <v>440</v>
      </c>
      <c r="M256" s="129">
        <v>46</v>
      </c>
      <c r="N256" s="243">
        <f>SUM(I256:M256)-K256</f>
        <v>7028</v>
      </c>
      <c r="AA256" s="544"/>
      <c r="AB256" s="544"/>
      <c r="AC256" s="544"/>
      <c r="AD256" s="544"/>
      <c r="AE256" s="544"/>
      <c r="AF256" s="544"/>
      <c r="AG256" s="544"/>
      <c r="AH256" s="544"/>
      <c r="AI256" s="544"/>
      <c r="AJ256" s="544"/>
      <c r="AK256" s="544"/>
      <c r="AL256" s="544"/>
      <c r="AM256" s="544"/>
      <c r="AN256" s="544"/>
      <c r="AO256" s="544"/>
      <c r="AP256" s="544"/>
      <c r="AQ256" s="544"/>
      <c r="AR256" s="544"/>
      <c r="AS256" s="544"/>
      <c r="AT256" s="544"/>
      <c r="AU256" s="544"/>
      <c r="AV256" s="544"/>
    </row>
    <row r="257" spans="1:48" s="4" customFormat="1" ht="18" customHeight="1">
      <c r="A257" s="81" t="s">
        <v>392</v>
      </c>
      <c r="B257" s="80" t="s">
        <v>393</v>
      </c>
      <c r="C257" s="256">
        <v>213</v>
      </c>
      <c r="D257" s="187">
        <v>24</v>
      </c>
      <c r="E257" s="324">
        <v>51</v>
      </c>
      <c r="F257" s="323">
        <v>4585</v>
      </c>
      <c r="G257" s="256">
        <v>6145</v>
      </c>
      <c r="H257" s="324">
        <v>392</v>
      </c>
      <c r="I257" s="256">
        <v>12818</v>
      </c>
      <c r="J257" s="296">
        <v>3514</v>
      </c>
      <c r="K257" s="187">
        <f>+I257+J257</f>
        <v>16332</v>
      </c>
      <c r="L257" s="296" t="s">
        <v>440</v>
      </c>
      <c r="M257" s="187">
        <v>983</v>
      </c>
      <c r="N257" s="257">
        <f>SUM(I257:M257)-K257</f>
        <v>17315</v>
      </c>
      <c r="R257" s="22">
        <f t="shared" ref="R257:Z260" si="99">F257</f>
        <v>4585</v>
      </c>
      <c r="S257" s="22">
        <f t="shared" si="99"/>
        <v>6145</v>
      </c>
      <c r="T257" s="22">
        <f t="shared" si="99"/>
        <v>392</v>
      </c>
      <c r="U257" s="22">
        <f t="shared" si="99"/>
        <v>12818</v>
      </c>
      <c r="V257" s="22">
        <f t="shared" si="99"/>
        <v>3514</v>
      </c>
      <c r="W257" s="22">
        <f t="shared" si="99"/>
        <v>16332</v>
      </c>
      <c r="X257" s="22" t="str">
        <f t="shared" si="99"/>
        <v>／</v>
      </c>
      <c r="Y257" s="22">
        <f t="shared" si="99"/>
        <v>983</v>
      </c>
      <c r="Z257" s="22">
        <f t="shared" si="99"/>
        <v>17315</v>
      </c>
      <c r="AA257" s="544"/>
      <c r="AB257" s="544"/>
      <c r="AC257" s="544"/>
      <c r="AD257" s="544"/>
      <c r="AE257" s="544"/>
      <c r="AF257" s="544"/>
      <c r="AG257" s="544"/>
      <c r="AH257" s="544"/>
      <c r="AI257" s="544"/>
      <c r="AJ257" s="544"/>
      <c r="AK257" s="544"/>
      <c r="AL257" s="544"/>
      <c r="AM257" s="544"/>
      <c r="AN257" s="544"/>
      <c r="AO257" s="544"/>
      <c r="AP257" s="544"/>
      <c r="AQ257" s="544"/>
      <c r="AR257" s="544"/>
      <c r="AS257" s="544"/>
      <c r="AT257" s="544"/>
      <c r="AU257" s="544"/>
      <c r="AV257" s="544"/>
    </row>
    <row r="258" spans="1:48" s="4" customFormat="1" ht="18" customHeight="1">
      <c r="A258" s="81" t="s">
        <v>394</v>
      </c>
      <c r="B258" s="80" t="s">
        <v>395</v>
      </c>
      <c r="C258" s="172">
        <v>298</v>
      </c>
      <c r="D258" s="108">
        <v>0</v>
      </c>
      <c r="E258" s="174">
        <v>61</v>
      </c>
      <c r="F258" s="171">
        <v>1196</v>
      </c>
      <c r="G258" s="172">
        <v>1047</v>
      </c>
      <c r="H258" s="174">
        <v>123</v>
      </c>
      <c r="I258" s="172">
        <v>1720</v>
      </c>
      <c r="J258" s="173">
        <v>1219</v>
      </c>
      <c r="K258" s="108">
        <f>+I258+J258</f>
        <v>2939</v>
      </c>
      <c r="L258" s="187" t="s">
        <v>440</v>
      </c>
      <c r="M258" s="129">
        <v>0</v>
      </c>
      <c r="N258" s="257">
        <f>SUM(I258:M258)-K258</f>
        <v>2939</v>
      </c>
      <c r="R258" s="22">
        <f t="shared" si="99"/>
        <v>1196</v>
      </c>
      <c r="S258" s="22">
        <f t="shared" si="99"/>
        <v>1047</v>
      </c>
      <c r="T258" s="22">
        <f t="shared" si="99"/>
        <v>123</v>
      </c>
      <c r="U258" s="22">
        <f t="shared" si="99"/>
        <v>1720</v>
      </c>
      <c r="V258" s="22">
        <f t="shared" si="99"/>
        <v>1219</v>
      </c>
      <c r="W258" s="22">
        <f t="shared" si="99"/>
        <v>2939</v>
      </c>
      <c r="X258" s="22" t="str">
        <f t="shared" si="99"/>
        <v>／</v>
      </c>
      <c r="Y258" s="22">
        <f t="shared" si="99"/>
        <v>0</v>
      </c>
      <c r="Z258" s="22">
        <f t="shared" si="99"/>
        <v>2939</v>
      </c>
      <c r="AA258" s="544"/>
      <c r="AB258" s="544"/>
      <c r="AC258" s="544"/>
      <c r="AD258" s="544"/>
      <c r="AE258" s="544"/>
      <c r="AF258" s="544"/>
      <c r="AG258" s="544"/>
      <c r="AH258" s="544"/>
      <c r="AI258" s="544"/>
      <c r="AJ258" s="544"/>
      <c r="AK258" s="544"/>
      <c r="AL258" s="544"/>
      <c r="AM258" s="544"/>
      <c r="AN258" s="544"/>
      <c r="AO258" s="544"/>
      <c r="AP258" s="544"/>
      <c r="AQ258" s="544"/>
      <c r="AR258" s="544"/>
      <c r="AS258" s="544"/>
      <c r="AT258" s="544"/>
      <c r="AU258" s="544"/>
      <c r="AV258" s="544"/>
    </row>
    <row r="259" spans="1:48" s="4" customFormat="1" ht="18" customHeight="1">
      <c r="A259" s="81" t="s">
        <v>396</v>
      </c>
      <c r="B259" s="80" t="s">
        <v>397</v>
      </c>
      <c r="C259" s="329">
        <v>175</v>
      </c>
      <c r="D259" s="293">
        <v>89</v>
      </c>
      <c r="E259" s="330">
        <v>32</v>
      </c>
      <c r="F259" s="328">
        <v>72869</v>
      </c>
      <c r="G259" s="329">
        <v>55828</v>
      </c>
      <c r="H259" s="330">
        <v>2637</v>
      </c>
      <c r="I259" s="329">
        <v>108925</v>
      </c>
      <c r="J259" s="331">
        <v>52238</v>
      </c>
      <c r="K259" s="293">
        <f>+I259+J259</f>
        <v>161163</v>
      </c>
      <c r="L259" s="296" t="s">
        <v>440</v>
      </c>
      <c r="M259" s="293">
        <v>6189</v>
      </c>
      <c r="N259" s="257">
        <f>SUM(I259:M259)-K259</f>
        <v>167352</v>
      </c>
      <c r="R259" s="22">
        <f t="shared" si="99"/>
        <v>72869</v>
      </c>
      <c r="S259" s="22">
        <f t="shared" si="99"/>
        <v>55828</v>
      </c>
      <c r="T259" s="22">
        <f t="shared" si="99"/>
        <v>2637</v>
      </c>
      <c r="U259" s="22">
        <f t="shared" si="99"/>
        <v>108925</v>
      </c>
      <c r="V259" s="22">
        <f t="shared" si="99"/>
        <v>52238</v>
      </c>
      <c r="W259" s="22">
        <f t="shared" si="99"/>
        <v>161163</v>
      </c>
      <c r="X259" s="22" t="str">
        <f t="shared" si="99"/>
        <v>／</v>
      </c>
      <c r="Y259" s="22">
        <f t="shared" si="99"/>
        <v>6189</v>
      </c>
      <c r="Z259" s="22">
        <f t="shared" si="99"/>
        <v>167352</v>
      </c>
      <c r="AA259" s="544"/>
      <c r="AB259" s="544"/>
      <c r="AC259" s="544"/>
      <c r="AD259" s="544"/>
      <c r="AE259" s="544"/>
      <c r="AF259" s="544"/>
      <c r="AG259" s="544"/>
      <c r="AH259" s="544"/>
      <c r="AI259" s="544"/>
      <c r="AJ259" s="544"/>
      <c r="AK259" s="544"/>
      <c r="AL259" s="544"/>
      <c r="AM259" s="544"/>
      <c r="AN259" s="544"/>
      <c r="AO259" s="544"/>
      <c r="AP259" s="544"/>
      <c r="AQ259" s="544"/>
      <c r="AR259" s="544"/>
      <c r="AS259" s="544"/>
      <c r="AT259" s="544"/>
      <c r="AU259" s="544"/>
      <c r="AV259" s="544"/>
    </row>
    <row r="260" spans="1:48" s="14" customFormat="1" ht="18" customHeight="1">
      <c r="A260" s="120" t="s">
        <v>398</v>
      </c>
      <c r="B260" s="121" t="s">
        <v>399</v>
      </c>
      <c r="C260" s="299"/>
      <c r="D260" s="300"/>
      <c r="E260" s="301"/>
      <c r="F260" s="323">
        <f>SUM(F261:F262)</f>
        <v>87357</v>
      </c>
      <c r="G260" s="256">
        <f t="shared" ref="G260:N260" si="100">SUM(G261:G262)</f>
        <v>59632</v>
      </c>
      <c r="H260" s="324">
        <f t="shared" si="100"/>
        <v>2071</v>
      </c>
      <c r="I260" s="256">
        <f t="shared" si="100"/>
        <v>212103</v>
      </c>
      <c r="J260" s="296">
        <f t="shared" si="100"/>
        <v>64193</v>
      </c>
      <c r="K260" s="187">
        <f t="shared" si="100"/>
        <v>276296</v>
      </c>
      <c r="L260" s="296" t="s">
        <v>440</v>
      </c>
      <c r="M260" s="187">
        <f t="shared" si="100"/>
        <v>2127</v>
      </c>
      <c r="N260" s="257">
        <f t="shared" si="100"/>
        <v>278423</v>
      </c>
      <c r="R260" s="22">
        <f t="shared" si="99"/>
        <v>87357</v>
      </c>
      <c r="S260" s="22">
        <f t="shared" si="99"/>
        <v>59632</v>
      </c>
      <c r="T260" s="22">
        <f t="shared" si="99"/>
        <v>2071</v>
      </c>
      <c r="U260" s="22">
        <f t="shared" si="99"/>
        <v>212103</v>
      </c>
      <c r="V260" s="22">
        <f t="shared" si="99"/>
        <v>64193</v>
      </c>
      <c r="W260" s="22">
        <f t="shared" si="99"/>
        <v>276296</v>
      </c>
      <c r="X260" s="22" t="str">
        <f t="shared" si="99"/>
        <v>／</v>
      </c>
      <c r="Y260" s="22">
        <f t="shared" si="99"/>
        <v>2127</v>
      </c>
      <c r="Z260" s="22">
        <f t="shared" si="99"/>
        <v>278423</v>
      </c>
      <c r="AA260" s="536"/>
      <c r="AB260" s="546"/>
      <c r="AC260" s="546"/>
      <c r="AD260" s="546"/>
      <c r="AE260" s="546"/>
      <c r="AF260" s="546"/>
      <c r="AG260" s="546"/>
      <c r="AH260" s="546"/>
      <c r="AI260" s="546"/>
      <c r="AJ260" s="546"/>
      <c r="AK260" s="546"/>
      <c r="AL260" s="546"/>
      <c r="AM260" s="546"/>
      <c r="AN260" s="546"/>
      <c r="AO260" s="546"/>
      <c r="AP260" s="546"/>
      <c r="AQ260" s="546"/>
      <c r="AR260" s="546"/>
      <c r="AS260" s="546"/>
      <c r="AT260" s="546"/>
      <c r="AU260" s="546"/>
      <c r="AV260" s="546"/>
    </row>
    <row r="261" spans="1:48" ht="18" customHeight="1">
      <c r="A261" s="122" t="s">
        <v>400</v>
      </c>
      <c r="B261" s="123" t="s">
        <v>114</v>
      </c>
      <c r="C261" s="137">
        <v>235</v>
      </c>
      <c r="D261" s="139">
        <v>27</v>
      </c>
      <c r="E261" s="141">
        <v>39</v>
      </c>
      <c r="F261" s="131">
        <v>85170</v>
      </c>
      <c r="G261" s="127">
        <v>55901</v>
      </c>
      <c r="H261" s="132">
        <v>1877</v>
      </c>
      <c r="I261" s="127">
        <v>208743</v>
      </c>
      <c r="J261" s="128">
        <v>63555</v>
      </c>
      <c r="K261" s="129">
        <f t="shared" ref="K261:K266" si="101">+I261+J261</f>
        <v>272298</v>
      </c>
      <c r="L261" s="458" t="s">
        <v>440</v>
      </c>
      <c r="M261" s="129">
        <v>2099</v>
      </c>
      <c r="N261" s="243">
        <f>SUM(I261:M261)-K261</f>
        <v>274397</v>
      </c>
      <c r="AA261" s="548"/>
      <c r="AB261" s="536"/>
      <c r="AC261" s="536"/>
      <c r="AD261" s="536"/>
      <c r="AE261" s="536"/>
      <c r="AF261" s="536"/>
      <c r="AG261" s="536"/>
      <c r="AH261" s="536"/>
      <c r="AI261" s="536"/>
      <c r="AJ261" s="536"/>
      <c r="AK261" s="536"/>
      <c r="AL261" s="536"/>
      <c r="AM261" s="536"/>
      <c r="AN261" s="536"/>
      <c r="AO261" s="536"/>
      <c r="AP261" s="536"/>
      <c r="AQ261" s="536"/>
      <c r="AR261" s="536"/>
      <c r="AS261" s="536"/>
      <c r="AT261" s="536"/>
      <c r="AU261" s="536"/>
      <c r="AV261" s="536"/>
    </row>
    <row r="262" spans="1:48" s="31" customFormat="1" ht="18" customHeight="1">
      <c r="A262" s="87" t="s">
        <v>401</v>
      </c>
      <c r="B262" s="57" t="s">
        <v>402</v>
      </c>
      <c r="C262" s="142">
        <v>0</v>
      </c>
      <c r="D262" s="143">
        <v>212</v>
      </c>
      <c r="E262" s="145">
        <v>86</v>
      </c>
      <c r="F262" s="146">
        <v>2187</v>
      </c>
      <c r="G262" s="175">
        <v>3731</v>
      </c>
      <c r="H262" s="147">
        <v>194</v>
      </c>
      <c r="I262" s="175">
        <v>3360</v>
      </c>
      <c r="J262" s="153">
        <v>638</v>
      </c>
      <c r="K262" s="109">
        <f t="shared" si="101"/>
        <v>3998</v>
      </c>
      <c r="L262" s="458" t="s">
        <v>440</v>
      </c>
      <c r="M262" s="109">
        <v>28</v>
      </c>
      <c r="N262" s="243">
        <f>SUM(I262:M262)-K262</f>
        <v>4026</v>
      </c>
      <c r="AA262" s="544"/>
      <c r="AB262" s="548"/>
      <c r="AC262" s="548"/>
      <c r="AD262" s="548"/>
      <c r="AE262" s="548"/>
      <c r="AF262" s="548"/>
      <c r="AG262" s="548"/>
      <c r="AH262" s="548"/>
      <c r="AI262" s="548"/>
      <c r="AJ262" s="548"/>
      <c r="AK262" s="548"/>
      <c r="AL262" s="548"/>
      <c r="AM262" s="548"/>
      <c r="AN262" s="548"/>
      <c r="AO262" s="548"/>
      <c r="AP262" s="548"/>
      <c r="AQ262" s="548"/>
      <c r="AR262" s="548"/>
      <c r="AS262" s="548"/>
      <c r="AT262" s="548"/>
      <c r="AU262" s="548"/>
      <c r="AV262" s="548"/>
    </row>
    <row r="263" spans="1:48" s="4" customFormat="1" ht="18" customHeight="1">
      <c r="A263" s="81" t="s">
        <v>403</v>
      </c>
      <c r="B263" s="80" t="s">
        <v>404</v>
      </c>
      <c r="C263" s="172">
        <v>236</v>
      </c>
      <c r="D263" s="108">
        <v>18</v>
      </c>
      <c r="E263" s="174">
        <v>46</v>
      </c>
      <c r="F263" s="171">
        <v>77643</v>
      </c>
      <c r="G263" s="329" t="s">
        <v>495</v>
      </c>
      <c r="H263" s="330" t="s">
        <v>495</v>
      </c>
      <c r="I263" s="172">
        <v>109456</v>
      </c>
      <c r="J263" s="173">
        <v>36125</v>
      </c>
      <c r="K263" s="108">
        <f t="shared" si="101"/>
        <v>145581</v>
      </c>
      <c r="L263" s="173">
        <v>4840</v>
      </c>
      <c r="M263" s="108">
        <v>4105</v>
      </c>
      <c r="N263" s="240">
        <f>+I263+J263+L263+M263</f>
        <v>154526</v>
      </c>
      <c r="R263" s="22">
        <f t="shared" ref="R263:Z267" si="102">F263</f>
        <v>77643</v>
      </c>
      <c r="S263" s="22" t="str">
        <f t="shared" si="102"/>
        <v>－</v>
      </c>
      <c r="T263" s="22" t="str">
        <f t="shared" si="102"/>
        <v>－</v>
      </c>
      <c r="U263" s="22">
        <f t="shared" si="102"/>
        <v>109456</v>
      </c>
      <c r="V263" s="22">
        <f t="shared" si="102"/>
        <v>36125</v>
      </c>
      <c r="W263" s="22">
        <f t="shared" si="102"/>
        <v>145581</v>
      </c>
      <c r="X263" s="22">
        <f t="shared" si="102"/>
        <v>4840</v>
      </c>
      <c r="Y263" s="22">
        <f t="shared" si="102"/>
        <v>4105</v>
      </c>
      <c r="Z263" s="22">
        <f t="shared" si="102"/>
        <v>154526</v>
      </c>
      <c r="AA263" s="544"/>
      <c r="AB263" s="544"/>
      <c r="AC263" s="544"/>
      <c r="AD263" s="544"/>
      <c r="AE263" s="544"/>
      <c r="AF263" s="544"/>
      <c r="AG263" s="544"/>
      <c r="AH263" s="544"/>
      <c r="AI263" s="544"/>
      <c r="AJ263" s="544"/>
      <c r="AK263" s="544"/>
      <c r="AL263" s="544"/>
      <c r="AM263" s="544"/>
      <c r="AN263" s="544"/>
      <c r="AO263" s="544"/>
      <c r="AP263" s="544"/>
      <c r="AQ263" s="544"/>
      <c r="AR263" s="544"/>
      <c r="AS263" s="544"/>
      <c r="AT263" s="544"/>
      <c r="AU263" s="544"/>
      <c r="AV263" s="544"/>
    </row>
    <row r="264" spans="1:48" s="4" customFormat="1" ht="18" customHeight="1">
      <c r="A264" s="81" t="s">
        <v>405</v>
      </c>
      <c r="B264" s="80" t="s">
        <v>406</v>
      </c>
      <c r="C264" s="256">
        <v>300</v>
      </c>
      <c r="D264" s="187">
        <v>0</v>
      </c>
      <c r="E264" s="324">
        <v>0</v>
      </c>
      <c r="F264" s="323">
        <v>9669</v>
      </c>
      <c r="G264" s="256">
        <v>8101</v>
      </c>
      <c r="H264" s="324">
        <v>621</v>
      </c>
      <c r="I264" s="256">
        <v>8562</v>
      </c>
      <c r="J264" s="296">
        <v>11994</v>
      </c>
      <c r="K264" s="187">
        <f t="shared" si="101"/>
        <v>20556</v>
      </c>
      <c r="L264" s="296" t="s">
        <v>440</v>
      </c>
      <c r="M264" s="187">
        <v>3009</v>
      </c>
      <c r="N264" s="257">
        <f>SUM(I264:M264)-K264</f>
        <v>23565</v>
      </c>
      <c r="R264" s="22">
        <f t="shared" si="102"/>
        <v>9669</v>
      </c>
      <c r="S264" s="22">
        <f t="shared" si="102"/>
        <v>8101</v>
      </c>
      <c r="T264" s="22">
        <f t="shared" si="102"/>
        <v>621</v>
      </c>
      <c r="U264" s="22">
        <f t="shared" si="102"/>
        <v>8562</v>
      </c>
      <c r="V264" s="22">
        <f t="shared" si="102"/>
        <v>11994</v>
      </c>
      <c r="W264" s="22">
        <f t="shared" si="102"/>
        <v>20556</v>
      </c>
      <c r="X264" s="22" t="str">
        <f t="shared" si="102"/>
        <v>／</v>
      </c>
      <c r="Y264" s="22">
        <f t="shared" si="102"/>
        <v>3009</v>
      </c>
      <c r="Z264" s="22">
        <f t="shared" si="102"/>
        <v>23565</v>
      </c>
      <c r="AA264" s="556"/>
      <c r="AB264" s="544"/>
      <c r="AC264" s="544"/>
      <c r="AD264" s="544"/>
      <c r="AE264" s="544"/>
      <c r="AF264" s="544"/>
      <c r="AG264" s="544"/>
      <c r="AH264" s="544"/>
      <c r="AI264" s="544"/>
      <c r="AJ264" s="544"/>
      <c r="AK264" s="544"/>
      <c r="AL264" s="544"/>
      <c r="AM264" s="544"/>
      <c r="AN264" s="544"/>
      <c r="AO264" s="544"/>
      <c r="AP264" s="544"/>
      <c r="AQ264" s="544"/>
      <c r="AR264" s="544"/>
      <c r="AS264" s="544"/>
      <c r="AT264" s="544"/>
      <c r="AU264" s="544"/>
      <c r="AV264" s="544"/>
    </row>
    <row r="265" spans="1:48" s="30" customFormat="1" ht="18" customHeight="1">
      <c r="A265" s="81" t="s">
        <v>407</v>
      </c>
      <c r="B265" s="124" t="s">
        <v>408</v>
      </c>
      <c r="C265" s="329"/>
      <c r="D265" s="293"/>
      <c r="E265" s="330"/>
      <c r="F265" s="328">
        <v>5205</v>
      </c>
      <c r="G265" s="329">
        <v>5173</v>
      </c>
      <c r="H265" s="234" t="s">
        <v>495</v>
      </c>
      <c r="I265" s="329">
        <v>16559</v>
      </c>
      <c r="J265" s="331">
        <v>16575</v>
      </c>
      <c r="K265" s="293">
        <f t="shared" si="101"/>
        <v>33134</v>
      </c>
      <c r="L265" s="293" t="s">
        <v>440</v>
      </c>
      <c r="M265" s="293">
        <v>9933</v>
      </c>
      <c r="N265" s="257">
        <f>SUM(I265:M265)-K265</f>
        <v>43067</v>
      </c>
      <c r="R265" s="26">
        <f t="shared" si="102"/>
        <v>5205</v>
      </c>
      <c r="S265" s="26">
        <f t="shared" si="102"/>
        <v>5173</v>
      </c>
      <c r="T265" s="26" t="str">
        <f t="shared" si="102"/>
        <v>－</v>
      </c>
      <c r="U265" s="26">
        <f t="shared" si="102"/>
        <v>16559</v>
      </c>
      <c r="V265" s="26">
        <f t="shared" si="102"/>
        <v>16575</v>
      </c>
      <c r="W265" s="26">
        <f t="shared" si="102"/>
        <v>33134</v>
      </c>
      <c r="X265" s="26" t="str">
        <f t="shared" si="102"/>
        <v>／</v>
      </c>
      <c r="Y265" s="26">
        <f t="shared" si="102"/>
        <v>9933</v>
      </c>
      <c r="Z265" s="26">
        <f t="shared" si="102"/>
        <v>43067</v>
      </c>
      <c r="AA265" s="563"/>
      <c r="AB265" s="556"/>
      <c r="AC265" s="556"/>
      <c r="AD265" s="556"/>
      <c r="AE265" s="556"/>
      <c r="AF265" s="556"/>
      <c r="AG265" s="556"/>
      <c r="AH265" s="556"/>
      <c r="AI265" s="556"/>
      <c r="AJ265" s="556"/>
      <c r="AK265" s="556"/>
      <c r="AL265" s="556"/>
      <c r="AM265" s="556"/>
      <c r="AN265" s="556"/>
      <c r="AO265" s="556"/>
      <c r="AP265" s="556"/>
      <c r="AQ265" s="556"/>
      <c r="AR265" s="556"/>
      <c r="AS265" s="556"/>
      <c r="AT265" s="556"/>
      <c r="AU265" s="556"/>
      <c r="AV265" s="556"/>
    </row>
    <row r="266" spans="1:48" s="32" customFormat="1" ht="18" customHeight="1">
      <c r="A266" s="125" t="s">
        <v>409</v>
      </c>
      <c r="B266" s="126" t="s">
        <v>410</v>
      </c>
      <c r="C266" s="256">
        <v>254</v>
      </c>
      <c r="D266" s="187">
        <v>12</v>
      </c>
      <c r="E266" s="324">
        <v>38</v>
      </c>
      <c r="F266" s="323">
        <v>49994</v>
      </c>
      <c r="G266" s="256">
        <v>29917</v>
      </c>
      <c r="H266" s="324">
        <v>1671</v>
      </c>
      <c r="I266" s="256">
        <v>81898</v>
      </c>
      <c r="J266" s="296">
        <v>63237</v>
      </c>
      <c r="K266" s="187">
        <f t="shared" si="101"/>
        <v>145135</v>
      </c>
      <c r="L266" s="296">
        <v>39441</v>
      </c>
      <c r="M266" s="187">
        <v>4518</v>
      </c>
      <c r="N266" s="257">
        <f>SUM(I266:M266)-K266</f>
        <v>189094</v>
      </c>
      <c r="R266" s="22">
        <f t="shared" si="102"/>
        <v>49994</v>
      </c>
      <c r="S266" s="22">
        <f t="shared" si="102"/>
        <v>29917</v>
      </c>
      <c r="T266" s="22">
        <f t="shared" si="102"/>
        <v>1671</v>
      </c>
      <c r="U266" s="22">
        <f t="shared" si="102"/>
        <v>81898</v>
      </c>
      <c r="V266" s="22">
        <f t="shared" si="102"/>
        <v>63237</v>
      </c>
      <c r="W266" s="22">
        <f t="shared" si="102"/>
        <v>145135</v>
      </c>
      <c r="X266" s="22">
        <f t="shared" si="102"/>
        <v>39441</v>
      </c>
      <c r="Y266" s="22">
        <f t="shared" si="102"/>
        <v>4518</v>
      </c>
      <c r="Z266" s="22">
        <f t="shared" si="102"/>
        <v>189094</v>
      </c>
      <c r="AA266" s="563"/>
      <c r="AB266" s="563"/>
      <c r="AC266" s="563"/>
      <c r="AD266" s="563"/>
      <c r="AE266" s="563"/>
      <c r="AF266" s="563"/>
      <c r="AG266" s="563"/>
      <c r="AH266" s="563"/>
      <c r="AI266" s="563"/>
      <c r="AJ266" s="563"/>
      <c r="AK266" s="563"/>
      <c r="AL266" s="563"/>
      <c r="AM266" s="563"/>
      <c r="AN266" s="563"/>
      <c r="AO266" s="563"/>
      <c r="AP266" s="563"/>
      <c r="AQ266" s="563"/>
      <c r="AR266" s="563"/>
      <c r="AS266" s="563"/>
      <c r="AT266" s="563"/>
      <c r="AU266" s="563"/>
      <c r="AV266" s="563"/>
    </row>
    <row r="267" spans="1:48" s="32" customFormat="1" ht="18" customHeight="1" thickBot="1">
      <c r="A267" s="248" t="s">
        <v>411</v>
      </c>
      <c r="B267" s="249" t="s">
        <v>412</v>
      </c>
      <c r="C267" s="404">
        <v>181</v>
      </c>
      <c r="D267" s="405">
        <v>67</v>
      </c>
      <c r="E267" s="406">
        <v>140</v>
      </c>
      <c r="F267" s="407">
        <v>14351</v>
      </c>
      <c r="G267" s="459">
        <v>22548</v>
      </c>
      <c r="H267" s="460">
        <v>862</v>
      </c>
      <c r="I267" s="404">
        <v>28779</v>
      </c>
      <c r="J267" s="408">
        <v>13208</v>
      </c>
      <c r="K267" s="405">
        <v>41987</v>
      </c>
      <c r="L267" s="408" t="s">
        <v>440</v>
      </c>
      <c r="M267" s="405">
        <v>3501</v>
      </c>
      <c r="N267" s="409">
        <f>SUM(I267:M267)-K267</f>
        <v>45488</v>
      </c>
      <c r="R267" s="22">
        <f t="shared" si="102"/>
        <v>14351</v>
      </c>
      <c r="S267" s="22">
        <f t="shared" si="102"/>
        <v>22548</v>
      </c>
      <c r="T267" s="22">
        <f t="shared" si="102"/>
        <v>862</v>
      </c>
      <c r="U267" s="22">
        <f t="shared" si="102"/>
        <v>28779</v>
      </c>
      <c r="V267" s="22">
        <f t="shared" si="102"/>
        <v>13208</v>
      </c>
      <c r="W267" s="22">
        <f t="shared" si="102"/>
        <v>41987</v>
      </c>
      <c r="X267" s="22" t="str">
        <f t="shared" si="102"/>
        <v>／</v>
      </c>
      <c r="Y267" s="22">
        <f t="shared" si="102"/>
        <v>3501</v>
      </c>
      <c r="Z267" s="22">
        <f t="shared" si="102"/>
        <v>45488</v>
      </c>
      <c r="AA267" s="542"/>
      <c r="AB267" s="563"/>
      <c r="AC267" s="563"/>
      <c r="AD267" s="563"/>
      <c r="AE267" s="563"/>
      <c r="AF267" s="563"/>
      <c r="AG267" s="563"/>
      <c r="AH267" s="563"/>
      <c r="AI267" s="563"/>
      <c r="AJ267" s="563"/>
      <c r="AK267" s="563"/>
      <c r="AL267" s="563"/>
      <c r="AM267" s="563"/>
      <c r="AN267" s="563"/>
      <c r="AO267" s="563"/>
      <c r="AP267" s="563"/>
      <c r="AQ267" s="563"/>
      <c r="AR267" s="563"/>
      <c r="AS267" s="563"/>
      <c r="AT267" s="563"/>
      <c r="AU267" s="563"/>
      <c r="AV267" s="563"/>
    </row>
    <row r="268" spans="1:48" s="39" customFormat="1" ht="18" customHeight="1" thickBot="1">
      <c r="A268" s="514" t="s">
        <v>413</v>
      </c>
      <c r="B268" s="515"/>
      <c r="C268" s="71"/>
      <c r="D268" s="61"/>
      <c r="E268" s="72"/>
      <c r="F268" s="461">
        <f t="shared" ref="F268:N268" si="103">R268</f>
        <v>507984</v>
      </c>
      <c r="G268" s="71">
        <f t="shared" si="103"/>
        <v>329164</v>
      </c>
      <c r="H268" s="462">
        <f t="shared" si="103"/>
        <v>15581</v>
      </c>
      <c r="I268" s="71">
        <f t="shared" si="103"/>
        <v>1070972</v>
      </c>
      <c r="J268" s="463">
        <f t="shared" si="103"/>
        <v>539442</v>
      </c>
      <c r="K268" s="61">
        <f t="shared" si="103"/>
        <v>1610414</v>
      </c>
      <c r="L268" s="463">
        <f t="shared" si="103"/>
        <v>50204</v>
      </c>
      <c r="M268" s="61">
        <f t="shared" si="103"/>
        <v>106311</v>
      </c>
      <c r="N268" s="464">
        <f t="shared" si="103"/>
        <v>1766922</v>
      </c>
      <c r="R268" s="40">
        <f>SUM(R226:R267)</f>
        <v>507984</v>
      </c>
      <c r="S268" s="40">
        <f t="shared" ref="S268:Z268" si="104">SUM(S226:S267)</f>
        <v>329164</v>
      </c>
      <c r="T268" s="40">
        <f t="shared" si="104"/>
        <v>15581</v>
      </c>
      <c r="U268" s="40">
        <f t="shared" si="104"/>
        <v>1070972</v>
      </c>
      <c r="V268" s="40">
        <f t="shared" si="104"/>
        <v>539442</v>
      </c>
      <c r="W268" s="40">
        <f t="shared" si="104"/>
        <v>1610414</v>
      </c>
      <c r="X268" s="40">
        <f t="shared" si="104"/>
        <v>50204</v>
      </c>
      <c r="Y268" s="40">
        <f t="shared" si="104"/>
        <v>106311</v>
      </c>
      <c r="Z268" s="40">
        <f t="shared" si="104"/>
        <v>1766922</v>
      </c>
      <c r="AA268" s="542"/>
      <c r="AB268" s="542"/>
      <c r="AC268" s="542"/>
      <c r="AD268" s="542"/>
      <c r="AE268" s="542"/>
      <c r="AF268" s="542"/>
      <c r="AG268" s="542"/>
      <c r="AH268" s="542"/>
      <c r="AI268" s="542"/>
      <c r="AJ268" s="542"/>
      <c r="AK268" s="542"/>
      <c r="AL268" s="542"/>
      <c r="AM268" s="542"/>
      <c r="AN268" s="542"/>
      <c r="AO268" s="542"/>
      <c r="AP268" s="542"/>
      <c r="AQ268" s="542"/>
      <c r="AR268" s="542"/>
      <c r="AS268" s="542"/>
      <c r="AT268" s="542"/>
      <c r="AU268" s="542"/>
      <c r="AV268" s="542"/>
    </row>
    <row r="269" spans="1:48" s="39" customFormat="1" ht="18" customHeight="1" thickBot="1">
      <c r="A269" s="514" t="s">
        <v>0</v>
      </c>
      <c r="B269" s="515"/>
      <c r="C269" s="71"/>
      <c r="D269" s="61"/>
      <c r="E269" s="72"/>
      <c r="F269" s="461">
        <f t="shared" ref="F269:N269" si="105">F8+F17+F225+F268</f>
        <v>10280685</v>
      </c>
      <c r="G269" s="71">
        <f t="shared" si="105"/>
        <v>3865890</v>
      </c>
      <c r="H269" s="462">
        <f t="shared" si="105"/>
        <v>284645</v>
      </c>
      <c r="I269" s="71">
        <f t="shared" si="105"/>
        <v>17415960</v>
      </c>
      <c r="J269" s="463">
        <f t="shared" si="105"/>
        <v>9815440</v>
      </c>
      <c r="K269" s="61">
        <f t="shared" si="105"/>
        <v>27231400</v>
      </c>
      <c r="L269" s="463">
        <f t="shared" si="105"/>
        <v>177668</v>
      </c>
      <c r="M269" s="61">
        <f t="shared" si="105"/>
        <v>881008</v>
      </c>
      <c r="N269" s="464">
        <f t="shared" si="105"/>
        <v>28290069</v>
      </c>
      <c r="AA269" s="536"/>
      <c r="AB269" s="542"/>
      <c r="AC269" s="542"/>
      <c r="AD269" s="542"/>
      <c r="AE269" s="542"/>
      <c r="AF269" s="542"/>
      <c r="AG269" s="542"/>
      <c r="AH269" s="542"/>
      <c r="AI269" s="542"/>
      <c r="AJ269" s="542"/>
      <c r="AK269" s="542"/>
      <c r="AL269" s="542"/>
      <c r="AM269" s="542"/>
      <c r="AN269" s="542"/>
      <c r="AO269" s="542"/>
      <c r="AP269" s="542"/>
      <c r="AQ269" s="542"/>
      <c r="AR269" s="542"/>
      <c r="AS269" s="542"/>
      <c r="AT269" s="542"/>
      <c r="AU269" s="542"/>
      <c r="AV269" s="542"/>
    </row>
    <row r="270" spans="1:48" s="41" customFormat="1" ht="20.100000000000001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AA270" s="564"/>
      <c r="AB270" s="564"/>
      <c r="AC270" s="564"/>
      <c r="AD270" s="564"/>
      <c r="AE270" s="564"/>
      <c r="AF270" s="564"/>
      <c r="AG270" s="564"/>
      <c r="AH270" s="564"/>
      <c r="AI270" s="564"/>
      <c r="AJ270" s="564"/>
      <c r="AK270" s="564"/>
      <c r="AL270" s="564"/>
      <c r="AM270" s="564"/>
      <c r="AN270" s="564"/>
      <c r="AO270" s="564"/>
      <c r="AP270" s="564"/>
      <c r="AQ270" s="564"/>
      <c r="AR270" s="564"/>
      <c r="AS270" s="564"/>
      <c r="AT270" s="564"/>
      <c r="AU270" s="564"/>
      <c r="AV270" s="564"/>
    </row>
    <row r="271" spans="1:48" s="41" customFormat="1" ht="20.100000000000001" customHeight="1">
      <c r="A271" s="513" t="s">
        <v>446</v>
      </c>
      <c r="B271" s="513"/>
      <c r="C271" s="513"/>
      <c r="D271" s="513"/>
      <c r="E271" s="513"/>
      <c r="F271" s="513"/>
      <c r="G271" s="513"/>
      <c r="H271" s="513"/>
      <c r="I271" s="513"/>
      <c r="J271" s="513"/>
      <c r="K271" s="513"/>
      <c r="L271" s="513"/>
      <c r="M271" s="513"/>
      <c r="N271" s="513"/>
      <c r="AA271" s="564"/>
      <c r="AB271" s="564"/>
      <c r="AC271" s="564"/>
      <c r="AD271" s="564"/>
      <c r="AE271" s="564"/>
      <c r="AF271" s="564"/>
      <c r="AG271" s="564"/>
      <c r="AH271" s="564"/>
      <c r="AI271" s="564"/>
      <c r="AJ271" s="564"/>
      <c r="AK271" s="564"/>
      <c r="AL271" s="564"/>
      <c r="AM271" s="564"/>
      <c r="AN271" s="564"/>
      <c r="AO271" s="564"/>
      <c r="AP271" s="564"/>
      <c r="AQ271" s="564"/>
      <c r="AR271" s="564"/>
      <c r="AS271" s="564"/>
      <c r="AT271" s="564"/>
      <c r="AU271" s="564"/>
      <c r="AV271" s="564"/>
    </row>
    <row r="272" spans="1:48" s="41" customFormat="1" ht="20.100000000000001" customHeight="1">
      <c r="A272" s="513" t="s">
        <v>447</v>
      </c>
      <c r="B272" s="513"/>
      <c r="C272" s="513"/>
      <c r="D272" s="513"/>
      <c r="E272" s="513"/>
      <c r="F272" s="513"/>
      <c r="G272" s="513"/>
      <c r="H272" s="513"/>
      <c r="I272" s="513"/>
      <c r="J272" s="513"/>
      <c r="K272" s="513"/>
      <c r="L272" s="513"/>
      <c r="M272" s="513"/>
      <c r="N272" s="513"/>
      <c r="AA272" s="564"/>
      <c r="AB272" s="564"/>
      <c r="AC272" s="564"/>
      <c r="AD272" s="564"/>
      <c r="AE272" s="564"/>
      <c r="AF272" s="564"/>
      <c r="AG272" s="564"/>
      <c r="AH272" s="564"/>
      <c r="AI272" s="564"/>
      <c r="AJ272" s="564"/>
      <c r="AK272" s="564"/>
      <c r="AL272" s="564"/>
      <c r="AM272" s="564"/>
      <c r="AN272" s="564"/>
      <c r="AO272" s="564"/>
      <c r="AP272" s="564"/>
      <c r="AQ272" s="564"/>
      <c r="AR272" s="564"/>
      <c r="AS272" s="564"/>
      <c r="AT272" s="564"/>
      <c r="AU272" s="564"/>
      <c r="AV272" s="564"/>
    </row>
    <row r="273" spans="1:48" s="41" customFormat="1" ht="20.100000000000001" customHeight="1">
      <c r="A273" s="531" t="s">
        <v>500</v>
      </c>
      <c r="B273" s="513"/>
      <c r="C273" s="513"/>
      <c r="D273" s="513"/>
      <c r="E273" s="513"/>
      <c r="F273" s="513"/>
      <c r="G273" s="513"/>
      <c r="H273" s="513"/>
      <c r="I273" s="513"/>
      <c r="J273" s="513"/>
      <c r="K273" s="513"/>
      <c r="L273" s="513"/>
      <c r="M273" s="513"/>
      <c r="N273" s="513"/>
      <c r="AA273" s="564"/>
      <c r="AB273" s="564"/>
      <c r="AC273" s="564"/>
      <c r="AD273" s="564"/>
      <c r="AE273" s="564"/>
      <c r="AF273" s="564"/>
      <c r="AG273" s="564"/>
      <c r="AH273" s="564"/>
      <c r="AI273" s="564"/>
      <c r="AJ273" s="564"/>
      <c r="AK273" s="564"/>
      <c r="AL273" s="564"/>
      <c r="AM273" s="564"/>
      <c r="AN273" s="564"/>
      <c r="AO273" s="564"/>
      <c r="AP273" s="564"/>
      <c r="AQ273" s="564"/>
      <c r="AR273" s="564"/>
      <c r="AS273" s="564"/>
      <c r="AT273" s="564"/>
      <c r="AU273" s="564"/>
      <c r="AV273" s="564"/>
    </row>
    <row r="274" spans="1:48" s="41" customFormat="1" ht="20.100000000000001" customHeight="1">
      <c r="A274" s="513" t="s">
        <v>502</v>
      </c>
      <c r="B274" s="513"/>
      <c r="C274" s="513"/>
      <c r="D274" s="513"/>
      <c r="E274" s="513"/>
      <c r="F274" s="513"/>
      <c r="G274" s="513"/>
      <c r="H274" s="513"/>
      <c r="I274" s="513"/>
      <c r="J274" s="513"/>
      <c r="K274" s="513"/>
      <c r="L274" s="513"/>
      <c r="M274" s="513"/>
      <c r="N274" s="513"/>
      <c r="AA274" s="564"/>
      <c r="AB274" s="564"/>
      <c r="AC274" s="564"/>
      <c r="AD274" s="564"/>
      <c r="AE274" s="564"/>
      <c r="AF274" s="564"/>
      <c r="AG274" s="564"/>
      <c r="AH274" s="564"/>
      <c r="AI274" s="564"/>
      <c r="AJ274" s="564"/>
      <c r="AK274" s="564"/>
      <c r="AL274" s="564"/>
      <c r="AM274" s="564"/>
      <c r="AN274" s="564"/>
      <c r="AO274" s="564"/>
      <c r="AP274" s="564"/>
      <c r="AQ274" s="564"/>
      <c r="AR274" s="564"/>
      <c r="AS274" s="564"/>
      <c r="AT274" s="564"/>
      <c r="AU274" s="564"/>
      <c r="AV274" s="564"/>
    </row>
    <row r="275" spans="1:48" s="41" customFormat="1" ht="20.100000000000001" customHeight="1">
      <c r="A275" s="513"/>
      <c r="B275" s="513"/>
      <c r="C275" s="513"/>
      <c r="D275" s="513"/>
      <c r="E275" s="513"/>
      <c r="F275" s="513"/>
      <c r="G275" s="513"/>
      <c r="H275" s="513"/>
      <c r="I275" s="513"/>
      <c r="J275" s="513"/>
      <c r="K275" s="513"/>
      <c r="L275" s="513"/>
      <c r="M275" s="513"/>
      <c r="N275" s="513"/>
      <c r="AA275" s="564"/>
      <c r="AB275" s="564"/>
      <c r="AC275" s="564"/>
      <c r="AD275" s="564"/>
      <c r="AE275" s="564"/>
      <c r="AF275" s="564"/>
      <c r="AG275" s="564"/>
      <c r="AH275" s="564"/>
      <c r="AI275" s="564"/>
      <c r="AJ275" s="564"/>
      <c r="AK275" s="564"/>
      <c r="AL275" s="564"/>
      <c r="AM275" s="564"/>
      <c r="AN275" s="564"/>
      <c r="AO275" s="564"/>
      <c r="AP275" s="564"/>
      <c r="AQ275" s="564"/>
      <c r="AR275" s="564"/>
      <c r="AS275" s="564"/>
      <c r="AT275" s="564"/>
      <c r="AU275" s="564"/>
      <c r="AV275" s="564"/>
    </row>
    <row r="276" spans="1:48" s="41" customFormat="1" ht="20.100000000000001" customHeight="1">
      <c r="A276" s="513" t="s">
        <v>513</v>
      </c>
      <c r="B276" s="513"/>
      <c r="C276" s="513"/>
      <c r="D276" s="513"/>
      <c r="E276" s="513"/>
      <c r="F276" s="513"/>
      <c r="G276" s="513"/>
      <c r="H276" s="513"/>
      <c r="I276" s="513"/>
      <c r="J276" s="513"/>
      <c r="K276" s="513"/>
      <c r="L276" s="513"/>
      <c r="M276" s="513"/>
      <c r="N276" s="513"/>
      <c r="AA276" s="564"/>
      <c r="AB276" s="564"/>
      <c r="AC276" s="564"/>
      <c r="AD276" s="564"/>
      <c r="AE276" s="564"/>
      <c r="AF276" s="564"/>
      <c r="AG276" s="564"/>
      <c r="AH276" s="564"/>
      <c r="AI276" s="564"/>
      <c r="AJ276" s="564"/>
      <c r="AK276" s="564"/>
      <c r="AL276" s="564"/>
      <c r="AM276" s="564"/>
      <c r="AN276" s="564"/>
      <c r="AO276" s="564"/>
      <c r="AP276" s="564"/>
      <c r="AQ276" s="564"/>
      <c r="AR276" s="564"/>
      <c r="AS276" s="564"/>
      <c r="AT276" s="564"/>
      <c r="AU276" s="564"/>
      <c r="AV276" s="564"/>
    </row>
    <row r="277" spans="1:48" ht="18.75" customHeight="1">
      <c r="A277" s="42"/>
      <c r="B277" s="43"/>
      <c r="C277" s="44"/>
      <c r="D277" s="44"/>
      <c r="E277" s="44"/>
      <c r="F277" s="516"/>
      <c r="G277" s="516"/>
      <c r="H277" s="516"/>
      <c r="I277" s="516"/>
      <c r="J277" s="516"/>
      <c r="K277" s="516"/>
      <c r="L277" s="516"/>
      <c r="M277" s="516"/>
      <c r="N277" s="516"/>
      <c r="AA277" s="536"/>
      <c r="AB277" s="536"/>
      <c r="AC277" s="536"/>
      <c r="AD277" s="536"/>
      <c r="AE277" s="536"/>
      <c r="AF277" s="536"/>
      <c r="AG277" s="536"/>
      <c r="AH277" s="536"/>
      <c r="AI277" s="536"/>
      <c r="AJ277" s="536"/>
      <c r="AK277" s="536"/>
      <c r="AL277" s="536"/>
      <c r="AM277" s="536"/>
      <c r="AN277" s="536"/>
      <c r="AO277" s="536"/>
      <c r="AP277" s="536"/>
      <c r="AQ277" s="536"/>
      <c r="AR277" s="536"/>
      <c r="AS277" s="536"/>
      <c r="AT277" s="536"/>
      <c r="AU277" s="536"/>
      <c r="AV277" s="536"/>
    </row>
    <row r="278" spans="1:48" s="536" customFormat="1">
      <c r="A278" s="42"/>
      <c r="B278" s="43"/>
      <c r="C278" s="534"/>
      <c r="D278" s="534"/>
      <c r="E278" s="534"/>
      <c r="F278" s="44"/>
      <c r="G278" s="44"/>
      <c r="H278" s="44"/>
      <c r="I278" s="44"/>
      <c r="J278" s="44"/>
      <c r="K278" s="535"/>
      <c r="L278" s="44"/>
      <c r="M278" s="44"/>
      <c r="N278" s="535"/>
    </row>
    <row r="279" spans="1:48" s="536" customFormat="1">
      <c r="A279" s="42"/>
      <c r="B279" s="43"/>
      <c r="C279" s="534"/>
      <c r="D279" s="534"/>
      <c r="E279" s="534"/>
      <c r="F279" s="44"/>
      <c r="G279" s="44"/>
      <c r="H279" s="44"/>
      <c r="I279" s="44"/>
      <c r="J279" s="44"/>
      <c r="K279" s="535"/>
      <c r="L279" s="44"/>
      <c r="M279" s="44"/>
      <c r="N279" s="535"/>
    </row>
    <row r="280" spans="1:48" s="536" customFormat="1">
      <c r="A280" s="42"/>
      <c r="B280" s="43"/>
      <c r="C280" s="43"/>
      <c r="D280" s="43"/>
      <c r="E280" s="43"/>
      <c r="F280" s="44"/>
      <c r="G280" s="44"/>
      <c r="H280" s="44"/>
      <c r="I280" s="44"/>
      <c r="J280" s="44"/>
      <c r="K280" s="535"/>
      <c r="L280" s="44"/>
      <c r="M280" s="44"/>
      <c r="N280" s="535"/>
    </row>
    <row r="281" spans="1:48" s="536" customFormat="1">
      <c r="A281" s="42"/>
      <c r="B281" s="43"/>
      <c r="C281" s="43"/>
      <c r="D281" s="43"/>
      <c r="E281" s="43"/>
      <c r="F281" s="44"/>
      <c r="G281" s="44"/>
      <c r="H281" s="44"/>
      <c r="I281" s="44"/>
      <c r="J281" s="44"/>
      <c r="K281" s="535"/>
      <c r="L281" s="44"/>
      <c r="M281" s="44"/>
      <c r="N281" s="535"/>
    </row>
    <row r="282" spans="1:48" s="536" customFormat="1">
      <c r="A282" s="42"/>
      <c r="B282" s="43"/>
      <c r="C282" s="43"/>
      <c r="D282" s="43"/>
      <c r="E282" s="43"/>
      <c r="F282" s="44"/>
      <c r="G282" s="44"/>
      <c r="H282" s="44"/>
      <c r="I282" s="44"/>
      <c r="J282" s="44"/>
      <c r="K282" s="535"/>
      <c r="L282" s="44"/>
      <c r="M282" s="44"/>
      <c r="N282" s="535"/>
    </row>
    <row r="283" spans="1:48" s="536" customFormat="1">
      <c r="A283" s="42"/>
      <c r="B283" s="43"/>
      <c r="C283" s="43"/>
      <c r="D283" s="43"/>
      <c r="E283" s="43"/>
      <c r="F283" s="44"/>
      <c r="G283" s="44"/>
      <c r="H283" s="44"/>
      <c r="I283" s="44"/>
      <c r="J283" s="44"/>
      <c r="K283" s="535"/>
      <c r="L283" s="44"/>
      <c r="M283" s="44"/>
      <c r="N283" s="535"/>
    </row>
    <row r="284" spans="1:48" s="536" customFormat="1">
      <c r="A284" s="42"/>
      <c r="B284" s="43"/>
      <c r="C284" s="43"/>
      <c r="D284" s="43"/>
      <c r="E284" s="43"/>
      <c r="F284" s="44"/>
      <c r="G284" s="44"/>
      <c r="H284" s="44"/>
      <c r="I284" s="44"/>
      <c r="J284" s="44"/>
      <c r="K284" s="535"/>
      <c r="L284" s="44"/>
      <c r="M284" s="44"/>
      <c r="N284" s="535"/>
    </row>
    <row r="285" spans="1:48" s="536" customFormat="1">
      <c r="A285" s="42"/>
      <c r="B285" s="43"/>
      <c r="C285" s="43"/>
      <c r="D285" s="43"/>
      <c r="E285" s="43"/>
      <c r="F285" s="44"/>
      <c r="G285" s="44"/>
      <c r="H285" s="44"/>
      <c r="I285" s="44"/>
      <c r="J285" s="44"/>
      <c r="K285" s="535"/>
      <c r="L285" s="44"/>
      <c r="M285" s="44"/>
      <c r="N285" s="535"/>
    </row>
    <row r="286" spans="1:48" s="536" customFormat="1" ht="13.2">
      <c r="A286" s="42"/>
      <c r="B286" s="43"/>
      <c r="C286" s="53"/>
      <c r="D286" s="53"/>
      <c r="E286" s="53"/>
      <c r="F286" s="44"/>
      <c r="G286" s="44"/>
      <c r="H286" s="44"/>
      <c r="I286" s="44"/>
      <c r="J286" s="44"/>
      <c r="K286" s="535"/>
      <c r="L286" s="44"/>
      <c r="M286" s="44"/>
      <c r="N286" s="535"/>
    </row>
    <row r="287" spans="1:48" s="536" customFormat="1">
      <c r="A287" s="42"/>
      <c r="B287" s="43"/>
      <c r="C287" s="44"/>
      <c r="D287" s="44"/>
      <c r="E287" s="44"/>
      <c r="F287" s="44"/>
      <c r="G287" s="44"/>
      <c r="H287" s="44"/>
      <c r="I287" s="44"/>
      <c r="J287" s="44"/>
      <c r="K287" s="535"/>
      <c r="L287" s="44"/>
      <c r="M287" s="44"/>
      <c r="N287" s="535"/>
    </row>
    <row r="288" spans="1:48" s="536" customFormat="1">
      <c r="A288" s="42"/>
      <c r="B288" s="43"/>
      <c r="C288" s="44"/>
      <c r="D288" s="44"/>
      <c r="E288" s="44"/>
      <c r="F288" s="44"/>
      <c r="G288" s="44"/>
      <c r="H288" s="44"/>
      <c r="I288" s="44"/>
      <c r="J288" s="44"/>
      <c r="K288" s="535"/>
      <c r="L288" s="44"/>
      <c r="M288" s="44"/>
      <c r="N288" s="535"/>
    </row>
    <row r="289" spans="1:14" s="536" customFormat="1">
      <c r="A289" s="42"/>
      <c r="B289" s="43"/>
      <c r="C289" s="44"/>
      <c r="D289" s="44"/>
      <c r="E289" s="44"/>
      <c r="F289" s="44"/>
      <c r="G289" s="44"/>
      <c r="H289" s="44"/>
      <c r="I289" s="44"/>
      <c r="J289" s="44"/>
      <c r="K289" s="535"/>
      <c r="L289" s="44"/>
      <c r="M289" s="44"/>
      <c r="N289" s="535"/>
    </row>
    <row r="290" spans="1:14" s="536" customFormat="1">
      <c r="A290" s="42"/>
      <c r="B290" s="43"/>
      <c r="C290" s="44"/>
      <c r="D290" s="44"/>
      <c r="E290" s="44"/>
      <c r="F290" s="44"/>
      <c r="G290" s="44"/>
      <c r="H290" s="44"/>
      <c r="I290" s="44"/>
      <c r="J290" s="44"/>
      <c r="K290" s="535"/>
      <c r="L290" s="44"/>
      <c r="M290" s="44"/>
      <c r="N290" s="535"/>
    </row>
    <row r="291" spans="1:14" s="536" customFormat="1">
      <c r="A291" s="42"/>
      <c r="B291" s="43"/>
      <c r="C291" s="44"/>
      <c r="D291" s="44"/>
      <c r="E291" s="44"/>
      <c r="F291" s="44"/>
      <c r="G291" s="44"/>
      <c r="H291" s="44"/>
      <c r="I291" s="44"/>
      <c r="J291" s="44"/>
      <c r="K291" s="535"/>
      <c r="L291" s="44"/>
      <c r="M291" s="44"/>
      <c r="N291" s="535"/>
    </row>
    <row r="292" spans="1:14" s="536" customFormat="1">
      <c r="A292" s="42"/>
      <c r="B292" s="43"/>
      <c r="C292" s="44"/>
      <c r="D292" s="44"/>
      <c r="E292" s="44"/>
      <c r="F292" s="44"/>
      <c r="G292" s="44"/>
      <c r="H292" s="44"/>
      <c r="I292" s="44"/>
      <c r="J292" s="44"/>
      <c r="K292" s="535"/>
      <c r="L292" s="44"/>
      <c r="M292" s="44"/>
      <c r="N292" s="535"/>
    </row>
    <row r="293" spans="1:14" s="536" customFormat="1">
      <c r="A293" s="42"/>
      <c r="B293" s="43"/>
      <c r="C293" s="44"/>
      <c r="D293" s="44"/>
      <c r="E293" s="44"/>
      <c r="F293" s="44"/>
      <c r="G293" s="44"/>
      <c r="H293" s="44"/>
      <c r="I293" s="44"/>
      <c r="J293" s="44"/>
      <c r="K293" s="535"/>
      <c r="L293" s="44"/>
      <c r="M293" s="44"/>
      <c r="N293" s="535"/>
    </row>
    <row r="294" spans="1:14" s="536" customFormat="1">
      <c r="A294" s="42"/>
      <c r="B294" s="43"/>
      <c r="C294" s="44"/>
      <c r="D294" s="44"/>
      <c r="E294" s="44"/>
      <c r="F294" s="44"/>
      <c r="G294" s="44"/>
      <c r="H294" s="44"/>
      <c r="I294" s="44"/>
      <c r="J294" s="44"/>
      <c r="K294" s="535"/>
      <c r="L294" s="44"/>
      <c r="M294" s="44"/>
      <c r="N294" s="535"/>
    </row>
    <row r="295" spans="1:14" s="536" customFormat="1">
      <c r="A295" s="42"/>
      <c r="B295" s="43"/>
      <c r="C295" s="44"/>
      <c r="D295" s="44"/>
      <c r="E295" s="44"/>
      <c r="F295" s="44"/>
      <c r="G295" s="44"/>
      <c r="H295" s="44"/>
      <c r="I295" s="44"/>
      <c r="J295" s="44"/>
      <c r="K295" s="535"/>
      <c r="L295" s="44"/>
      <c r="M295" s="44"/>
      <c r="N295" s="535"/>
    </row>
    <row r="296" spans="1:14" s="536" customFormat="1">
      <c r="A296" s="42"/>
      <c r="B296" s="43"/>
      <c r="C296" s="44"/>
      <c r="D296" s="44"/>
      <c r="E296" s="44"/>
      <c r="F296" s="44"/>
      <c r="G296" s="44"/>
      <c r="H296" s="44"/>
      <c r="I296" s="44"/>
      <c r="J296" s="44"/>
      <c r="K296" s="535"/>
      <c r="L296" s="44"/>
      <c r="M296" s="44"/>
      <c r="N296" s="535"/>
    </row>
    <row r="297" spans="1:14" s="536" customFormat="1">
      <c r="A297" s="42"/>
      <c r="B297" s="43"/>
      <c r="C297" s="44"/>
      <c r="D297" s="44"/>
      <c r="E297" s="44"/>
      <c r="F297" s="44"/>
      <c r="G297" s="44"/>
      <c r="H297" s="44"/>
      <c r="I297" s="44"/>
      <c r="J297" s="44"/>
      <c r="K297" s="535"/>
      <c r="L297" s="44"/>
      <c r="M297" s="44"/>
      <c r="N297" s="535"/>
    </row>
    <row r="298" spans="1:14" s="536" customFormat="1">
      <c r="A298" s="42"/>
      <c r="B298" s="43"/>
      <c r="C298" s="44"/>
      <c r="D298" s="44"/>
      <c r="E298" s="44"/>
      <c r="F298" s="44"/>
      <c r="G298" s="44"/>
      <c r="H298" s="44"/>
      <c r="I298" s="44"/>
      <c r="J298" s="44"/>
      <c r="K298" s="535"/>
      <c r="L298" s="44"/>
      <c r="M298" s="44"/>
      <c r="N298" s="535"/>
    </row>
    <row r="299" spans="1:14" s="536" customFormat="1">
      <c r="A299" s="42"/>
      <c r="B299" s="43"/>
      <c r="C299" s="44"/>
      <c r="D299" s="44"/>
      <c r="E299" s="44"/>
      <c r="F299" s="44"/>
      <c r="G299" s="44"/>
      <c r="H299" s="44"/>
      <c r="I299" s="44"/>
      <c r="J299" s="44"/>
      <c r="K299" s="535"/>
      <c r="L299" s="44"/>
      <c r="M299" s="44"/>
      <c r="N299" s="535"/>
    </row>
    <row r="300" spans="1:14" s="536" customFormat="1">
      <c r="A300" s="42"/>
      <c r="B300" s="43"/>
      <c r="C300" s="44"/>
      <c r="D300" s="44"/>
      <c r="E300" s="44"/>
      <c r="F300" s="44"/>
      <c r="G300" s="44"/>
      <c r="H300" s="44"/>
      <c r="I300" s="44"/>
      <c r="J300" s="44"/>
      <c r="K300" s="535"/>
      <c r="L300" s="44"/>
      <c r="M300" s="44"/>
      <c r="N300" s="535"/>
    </row>
    <row r="301" spans="1:14" s="536" customFormat="1">
      <c r="A301" s="42"/>
      <c r="B301" s="43"/>
      <c r="C301" s="44"/>
      <c r="D301" s="44"/>
      <c r="E301" s="44"/>
      <c r="F301" s="44"/>
      <c r="G301" s="44"/>
      <c r="H301" s="44"/>
      <c r="I301" s="44"/>
      <c r="J301" s="44"/>
      <c r="K301" s="535"/>
      <c r="L301" s="44"/>
      <c r="M301" s="44"/>
      <c r="N301" s="535"/>
    </row>
    <row r="302" spans="1:14" s="536" customFormat="1">
      <c r="A302" s="42"/>
      <c r="B302" s="43"/>
      <c r="C302" s="44"/>
      <c r="D302" s="44"/>
      <c r="E302" s="44"/>
      <c r="F302" s="44"/>
      <c r="G302" s="44"/>
      <c r="H302" s="44"/>
      <c r="I302" s="44"/>
      <c r="J302" s="44"/>
      <c r="K302" s="535"/>
      <c r="L302" s="44"/>
      <c r="M302" s="44"/>
      <c r="N302" s="535"/>
    </row>
    <row r="303" spans="1:14" s="536" customFormat="1">
      <c r="A303" s="42"/>
      <c r="B303" s="43"/>
      <c r="C303" s="44"/>
      <c r="D303" s="44"/>
      <c r="E303" s="44"/>
      <c r="F303" s="44"/>
      <c r="G303" s="44"/>
      <c r="H303" s="44"/>
      <c r="I303" s="44"/>
      <c r="J303" s="44"/>
      <c r="K303" s="535"/>
      <c r="L303" s="44"/>
      <c r="M303" s="44"/>
      <c r="N303" s="535"/>
    </row>
    <row r="304" spans="1:14" s="536" customFormat="1">
      <c r="A304" s="42"/>
      <c r="B304" s="43"/>
      <c r="C304" s="44"/>
      <c r="D304" s="44"/>
      <c r="E304" s="44"/>
      <c r="F304" s="44"/>
      <c r="G304" s="44"/>
      <c r="H304" s="44"/>
      <c r="I304" s="44"/>
      <c r="J304" s="44"/>
      <c r="K304" s="535"/>
      <c r="L304" s="44"/>
      <c r="M304" s="44"/>
      <c r="N304" s="535"/>
    </row>
    <row r="305" spans="1:14" s="536" customFormat="1">
      <c r="A305" s="42"/>
      <c r="B305" s="43"/>
      <c r="C305" s="44"/>
      <c r="D305" s="44"/>
      <c r="E305" s="44"/>
      <c r="F305" s="44"/>
      <c r="G305" s="44"/>
      <c r="H305" s="44"/>
      <c r="I305" s="44"/>
      <c r="J305" s="44"/>
      <c r="K305" s="535"/>
      <c r="L305" s="44"/>
      <c r="M305" s="44"/>
      <c r="N305" s="535"/>
    </row>
    <row r="306" spans="1:14" s="536" customFormat="1">
      <c r="A306" s="42"/>
      <c r="B306" s="43"/>
      <c r="C306" s="44"/>
      <c r="D306" s="44"/>
      <c r="E306" s="44"/>
      <c r="F306" s="44"/>
      <c r="G306" s="44"/>
      <c r="H306" s="44"/>
      <c r="I306" s="44"/>
      <c r="J306" s="44"/>
      <c r="K306" s="535"/>
      <c r="L306" s="44"/>
      <c r="M306" s="44"/>
      <c r="N306" s="535"/>
    </row>
    <row r="307" spans="1:14" s="536" customFormat="1">
      <c r="A307" s="42"/>
      <c r="B307" s="43"/>
      <c r="C307" s="44"/>
      <c r="D307" s="44"/>
      <c r="E307" s="44"/>
      <c r="F307" s="44"/>
      <c r="G307" s="44"/>
      <c r="H307" s="44"/>
      <c r="I307" s="44"/>
      <c r="J307" s="44"/>
      <c r="K307" s="535"/>
      <c r="L307" s="44"/>
      <c r="M307" s="44"/>
      <c r="N307" s="535"/>
    </row>
    <row r="308" spans="1:14" s="536" customFormat="1">
      <c r="A308" s="42"/>
      <c r="B308" s="43"/>
      <c r="C308" s="44"/>
      <c r="D308" s="44"/>
      <c r="E308" s="44"/>
      <c r="F308" s="44"/>
      <c r="G308" s="44"/>
      <c r="H308" s="44"/>
      <c r="I308" s="44"/>
      <c r="J308" s="44"/>
      <c r="K308" s="535"/>
      <c r="L308" s="44"/>
      <c r="M308" s="44"/>
      <c r="N308" s="535"/>
    </row>
    <row r="309" spans="1:14" s="536" customFormat="1">
      <c r="A309" s="42"/>
      <c r="B309" s="43"/>
      <c r="C309" s="44"/>
      <c r="D309" s="44"/>
      <c r="E309" s="44"/>
      <c r="F309" s="44"/>
      <c r="G309" s="44"/>
      <c r="H309" s="44"/>
      <c r="I309" s="44"/>
      <c r="J309" s="44"/>
      <c r="K309" s="535"/>
      <c r="L309" s="44"/>
      <c r="M309" s="44"/>
      <c r="N309" s="535"/>
    </row>
    <row r="310" spans="1:14" s="536" customFormat="1">
      <c r="A310" s="42"/>
      <c r="B310" s="43"/>
      <c r="C310" s="44"/>
      <c r="D310" s="44"/>
      <c r="E310" s="44"/>
      <c r="F310" s="44"/>
      <c r="G310" s="44"/>
      <c r="H310" s="44"/>
      <c r="I310" s="44"/>
      <c r="J310" s="44"/>
      <c r="K310" s="535"/>
      <c r="L310" s="44"/>
      <c r="M310" s="44"/>
      <c r="N310" s="535"/>
    </row>
    <row r="311" spans="1:14" s="536" customFormat="1">
      <c r="A311" s="42"/>
      <c r="B311" s="43"/>
      <c r="C311" s="44"/>
      <c r="D311" s="44"/>
      <c r="E311" s="44"/>
      <c r="F311" s="44"/>
      <c r="G311" s="44"/>
      <c r="H311" s="44"/>
      <c r="I311" s="44"/>
      <c r="J311" s="44"/>
      <c r="K311" s="535"/>
      <c r="L311" s="44"/>
      <c r="M311" s="44"/>
      <c r="N311" s="535"/>
    </row>
    <row r="312" spans="1:14" s="536" customFormat="1">
      <c r="A312" s="42"/>
      <c r="B312" s="43"/>
      <c r="C312" s="44"/>
      <c r="D312" s="44"/>
      <c r="E312" s="44"/>
      <c r="F312" s="44"/>
      <c r="G312" s="44"/>
      <c r="H312" s="44"/>
      <c r="I312" s="44"/>
      <c r="J312" s="44"/>
      <c r="K312" s="535"/>
      <c r="L312" s="44"/>
      <c r="M312" s="44"/>
      <c r="N312" s="535"/>
    </row>
    <row r="313" spans="1:14" s="536" customFormat="1">
      <c r="A313" s="42"/>
      <c r="B313" s="43"/>
      <c r="C313" s="44"/>
      <c r="D313" s="44"/>
      <c r="E313" s="44"/>
      <c r="F313" s="44"/>
      <c r="G313" s="44"/>
      <c r="H313" s="44"/>
      <c r="I313" s="44"/>
      <c r="J313" s="44"/>
      <c r="K313" s="535"/>
      <c r="L313" s="44"/>
      <c r="M313" s="44"/>
      <c r="N313" s="535"/>
    </row>
    <row r="314" spans="1:14" s="536" customFormat="1">
      <c r="A314" s="42"/>
      <c r="B314" s="43"/>
      <c r="C314" s="44"/>
      <c r="D314" s="44"/>
      <c r="E314" s="44"/>
      <c r="F314" s="44"/>
      <c r="G314" s="44"/>
      <c r="H314" s="44"/>
      <c r="I314" s="44"/>
      <c r="J314" s="44"/>
      <c r="K314" s="535"/>
      <c r="L314" s="44"/>
      <c r="M314" s="44"/>
      <c r="N314" s="535"/>
    </row>
    <row r="315" spans="1:14" s="536" customFormat="1">
      <c r="A315" s="42"/>
      <c r="B315" s="43"/>
      <c r="C315" s="44"/>
      <c r="D315" s="44"/>
      <c r="E315" s="44"/>
      <c r="F315" s="44"/>
      <c r="G315" s="44"/>
      <c r="H315" s="44"/>
      <c r="I315" s="44"/>
      <c r="J315" s="44"/>
      <c r="K315" s="535"/>
      <c r="L315" s="44"/>
      <c r="M315" s="44"/>
      <c r="N315" s="535"/>
    </row>
    <row r="316" spans="1:14" s="536" customFormat="1">
      <c r="A316" s="42"/>
      <c r="B316" s="43"/>
      <c r="C316" s="44"/>
      <c r="D316" s="44"/>
      <c r="E316" s="44"/>
      <c r="F316" s="44"/>
      <c r="G316" s="44"/>
      <c r="H316" s="44"/>
      <c r="I316" s="44"/>
      <c r="J316" s="44"/>
      <c r="K316" s="535"/>
      <c r="L316" s="44"/>
      <c r="M316" s="44"/>
      <c r="N316" s="535"/>
    </row>
    <row r="317" spans="1:14" s="536" customFormat="1">
      <c r="A317" s="42"/>
      <c r="B317" s="43"/>
      <c r="C317" s="44"/>
      <c r="D317" s="44"/>
      <c r="E317" s="44"/>
      <c r="F317" s="44"/>
      <c r="G317" s="44"/>
      <c r="H317" s="44"/>
      <c r="I317" s="44"/>
      <c r="J317" s="44"/>
      <c r="K317" s="535"/>
      <c r="L317" s="44"/>
      <c r="M317" s="44"/>
      <c r="N317" s="535"/>
    </row>
    <row r="318" spans="1:14" s="536" customFormat="1">
      <c r="A318" s="42"/>
      <c r="B318" s="43"/>
      <c r="C318" s="44"/>
      <c r="D318" s="44"/>
      <c r="E318" s="44"/>
      <c r="F318" s="44"/>
      <c r="G318" s="44"/>
      <c r="H318" s="44"/>
      <c r="I318" s="44"/>
      <c r="J318" s="44"/>
      <c r="K318" s="535"/>
      <c r="L318" s="44"/>
      <c r="M318" s="44"/>
      <c r="N318" s="535"/>
    </row>
    <row r="319" spans="1:14" s="536" customFormat="1">
      <c r="A319" s="42"/>
      <c r="B319" s="43"/>
      <c r="C319" s="44"/>
      <c r="D319" s="44"/>
      <c r="E319" s="44"/>
      <c r="F319" s="44"/>
      <c r="G319" s="44"/>
      <c r="H319" s="44"/>
      <c r="I319" s="44"/>
      <c r="J319" s="44"/>
      <c r="K319" s="535"/>
      <c r="L319" s="44"/>
      <c r="M319" s="44"/>
      <c r="N319" s="535"/>
    </row>
    <row r="320" spans="1:14" s="536" customFormat="1">
      <c r="A320" s="42"/>
      <c r="B320" s="43"/>
      <c r="C320" s="44"/>
      <c r="D320" s="44"/>
      <c r="E320" s="44"/>
      <c r="F320" s="44"/>
      <c r="G320" s="44"/>
      <c r="H320" s="44"/>
      <c r="I320" s="44"/>
      <c r="J320" s="44"/>
      <c r="K320" s="535"/>
      <c r="L320" s="44"/>
      <c r="M320" s="44"/>
      <c r="N320" s="535"/>
    </row>
    <row r="321" spans="1:14" s="536" customFormat="1">
      <c r="A321" s="42"/>
      <c r="B321" s="43"/>
      <c r="C321" s="44"/>
      <c r="D321" s="44"/>
      <c r="E321" s="44"/>
      <c r="F321" s="44"/>
      <c r="G321" s="44"/>
      <c r="H321" s="44"/>
      <c r="I321" s="44"/>
      <c r="J321" s="44"/>
      <c r="K321" s="535"/>
      <c r="L321" s="44"/>
      <c r="M321" s="44"/>
      <c r="N321" s="535"/>
    </row>
    <row r="322" spans="1:14" s="536" customFormat="1">
      <c r="A322" s="42"/>
      <c r="B322" s="43"/>
      <c r="C322" s="44"/>
      <c r="D322" s="44"/>
      <c r="E322" s="44"/>
      <c r="F322" s="44"/>
      <c r="G322" s="44"/>
      <c r="H322" s="44"/>
      <c r="I322" s="44"/>
      <c r="J322" s="44"/>
      <c r="K322" s="535"/>
      <c r="L322" s="44"/>
      <c r="M322" s="44"/>
      <c r="N322" s="535"/>
    </row>
    <row r="323" spans="1:14" s="536" customFormat="1">
      <c r="A323" s="42"/>
      <c r="B323" s="43"/>
      <c r="C323" s="44"/>
      <c r="D323" s="44"/>
      <c r="E323" s="44"/>
      <c r="F323" s="44"/>
      <c r="G323" s="44"/>
      <c r="H323" s="44"/>
      <c r="I323" s="44"/>
      <c r="J323" s="44"/>
      <c r="K323" s="535"/>
      <c r="L323" s="44"/>
      <c r="M323" s="44"/>
      <c r="N323" s="535"/>
    </row>
    <row r="324" spans="1:14" s="536" customFormat="1">
      <c r="A324" s="42"/>
      <c r="B324" s="43"/>
      <c r="C324" s="44"/>
      <c r="D324" s="44"/>
      <c r="E324" s="44"/>
      <c r="F324" s="44"/>
      <c r="G324" s="44"/>
      <c r="H324" s="44"/>
      <c r="I324" s="44"/>
      <c r="J324" s="44"/>
      <c r="K324" s="535"/>
      <c r="L324" s="44"/>
      <c r="M324" s="44"/>
      <c r="N324" s="535"/>
    </row>
    <row r="325" spans="1:14" s="536" customFormat="1">
      <c r="A325" s="42"/>
      <c r="B325" s="43"/>
      <c r="C325" s="44"/>
      <c r="D325" s="44"/>
      <c r="E325" s="44"/>
      <c r="F325" s="44"/>
      <c r="G325" s="44"/>
      <c r="H325" s="44"/>
      <c r="I325" s="44"/>
      <c r="J325" s="44"/>
      <c r="K325" s="535"/>
      <c r="L325" s="44"/>
      <c r="M325" s="44"/>
      <c r="N325" s="535"/>
    </row>
    <row r="326" spans="1:14" s="536" customFormat="1">
      <c r="A326" s="42"/>
      <c r="B326" s="43"/>
      <c r="C326" s="44"/>
      <c r="D326" s="44"/>
      <c r="E326" s="44"/>
      <c r="F326" s="44"/>
      <c r="G326" s="44"/>
      <c r="H326" s="44"/>
      <c r="I326" s="44"/>
      <c r="J326" s="44"/>
      <c r="K326" s="535"/>
      <c r="L326" s="44"/>
      <c r="M326" s="44"/>
      <c r="N326" s="535"/>
    </row>
    <row r="327" spans="1:14" s="536" customFormat="1">
      <c r="A327" s="42"/>
      <c r="B327" s="43"/>
      <c r="C327" s="44"/>
      <c r="D327" s="44"/>
      <c r="E327" s="44"/>
      <c r="F327" s="44"/>
      <c r="G327" s="44"/>
      <c r="H327" s="44"/>
      <c r="I327" s="44"/>
      <c r="J327" s="44"/>
      <c r="K327" s="535"/>
      <c r="L327" s="44"/>
      <c r="M327" s="44"/>
      <c r="N327" s="535"/>
    </row>
    <row r="328" spans="1:14" s="536" customFormat="1">
      <c r="A328" s="42"/>
      <c r="B328" s="43"/>
      <c r="C328" s="44"/>
      <c r="D328" s="44"/>
      <c r="E328" s="44"/>
      <c r="F328" s="44"/>
      <c r="G328" s="44"/>
      <c r="H328" s="44"/>
      <c r="I328" s="44"/>
      <c r="J328" s="44"/>
      <c r="K328" s="535"/>
      <c r="L328" s="44"/>
      <c r="M328" s="44"/>
      <c r="N328" s="535"/>
    </row>
    <row r="329" spans="1:14" s="536" customFormat="1">
      <c r="A329" s="42"/>
      <c r="B329" s="43"/>
      <c r="C329" s="44"/>
      <c r="D329" s="44"/>
      <c r="E329" s="44"/>
      <c r="F329" s="44"/>
      <c r="G329" s="44"/>
      <c r="H329" s="44"/>
      <c r="I329" s="44"/>
      <c r="J329" s="44"/>
      <c r="K329" s="535"/>
      <c r="L329" s="44"/>
      <c r="M329" s="44"/>
      <c r="N329" s="535"/>
    </row>
    <row r="330" spans="1:14" s="536" customFormat="1">
      <c r="A330" s="42"/>
      <c r="B330" s="43"/>
      <c r="C330" s="44"/>
      <c r="D330" s="44"/>
      <c r="E330" s="44"/>
      <c r="F330" s="44"/>
      <c r="G330" s="44"/>
      <c r="H330" s="44"/>
      <c r="I330" s="44"/>
      <c r="J330" s="44"/>
      <c r="K330" s="535"/>
      <c r="L330" s="44"/>
      <c r="M330" s="44"/>
      <c r="N330" s="535"/>
    </row>
    <row r="331" spans="1:14" s="536" customFormat="1">
      <c r="A331" s="42"/>
      <c r="B331" s="43"/>
      <c r="C331" s="44"/>
      <c r="D331" s="44"/>
      <c r="E331" s="44"/>
      <c r="F331" s="44"/>
      <c r="G331" s="44"/>
      <c r="H331" s="44"/>
      <c r="I331" s="44"/>
      <c r="J331" s="44"/>
      <c r="K331" s="535"/>
      <c r="L331" s="44"/>
      <c r="M331" s="44"/>
      <c r="N331" s="535"/>
    </row>
    <row r="332" spans="1:14" s="536" customFormat="1">
      <c r="A332" s="42"/>
      <c r="B332" s="43"/>
      <c r="C332" s="44"/>
      <c r="D332" s="44"/>
      <c r="E332" s="44"/>
      <c r="F332" s="44"/>
      <c r="G332" s="44"/>
      <c r="H332" s="44"/>
      <c r="I332" s="44"/>
      <c r="J332" s="44"/>
      <c r="K332" s="535"/>
      <c r="L332" s="44"/>
      <c r="M332" s="44"/>
      <c r="N332" s="535"/>
    </row>
    <row r="333" spans="1:14" s="536" customFormat="1">
      <c r="A333" s="42"/>
      <c r="B333" s="43"/>
      <c r="C333" s="44"/>
      <c r="D333" s="44"/>
      <c r="E333" s="44"/>
      <c r="F333" s="44"/>
      <c r="G333" s="44"/>
      <c r="H333" s="44"/>
      <c r="I333" s="44"/>
      <c r="J333" s="44"/>
      <c r="K333" s="535"/>
      <c r="L333" s="44"/>
      <c r="M333" s="44"/>
      <c r="N333" s="535"/>
    </row>
    <row r="334" spans="1:14" s="536" customFormat="1">
      <c r="A334" s="42"/>
      <c r="B334" s="43"/>
      <c r="C334" s="44"/>
      <c r="D334" s="44"/>
      <c r="E334" s="44"/>
      <c r="F334" s="44"/>
      <c r="G334" s="44"/>
      <c r="H334" s="44"/>
      <c r="I334" s="44"/>
      <c r="J334" s="44"/>
      <c r="K334" s="535"/>
      <c r="L334" s="44"/>
      <c r="M334" s="44"/>
      <c r="N334" s="535"/>
    </row>
    <row r="335" spans="1:14" s="536" customFormat="1">
      <c r="A335" s="42"/>
      <c r="B335" s="43"/>
      <c r="C335" s="44"/>
      <c r="D335" s="44"/>
      <c r="E335" s="44"/>
      <c r="F335" s="44"/>
      <c r="G335" s="44"/>
      <c r="H335" s="44"/>
      <c r="I335" s="44"/>
      <c r="J335" s="44"/>
      <c r="K335" s="535"/>
      <c r="L335" s="44"/>
      <c r="M335" s="44"/>
      <c r="N335" s="535"/>
    </row>
    <row r="336" spans="1:14" s="536" customFormat="1">
      <c r="A336" s="42"/>
      <c r="B336" s="43"/>
      <c r="C336" s="44"/>
      <c r="D336" s="44"/>
      <c r="E336" s="44"/>
      <c r="F336" s="44"/>
      <c r="G336" s="44"/>
      <c r="H336" s="44"/>
      <c r="I336" s="44"/>
      <c r="J336" s="44"/>
      <c r="K336" s="535"/>
      <c r="L336" s="44"/>
      <c r="M336" s="44"/>
      <c r="N336" s="535"/>
    </row>
    <row r="337" spans="1:14" s="536" customFormat="1">
      <c r="A337" s="42"/>
      <c r="B337" s="43"/>
      <c r="C337" s="44"/>
      <c r="D337" s="44"/>
      <c r="E337" s="44"/>
      <c r="F337" s="44"/>
      <c r="G337" s="44"/>
      <c r="H337" s="44"/>
      <c r="I337" s="44"/>
      <c r="J337" s="44"/>
      <c r="K337" s="535"/>
      <c r="L337" s="44"/>
      <c r="M337" s="44"/>
      <c r="N337" s="535"/>
    </row>
    <row r="338" spans="1:14" s="536" customFormat="1">
      <c r="A338" s="42"/>
      <c r="B338" s="43"/>
      <c r="C338" s="44"/>
      <c r="D338" s="44"/>
      <c r="E338" s="44"/>
      <c r="F338" s="44"/>
      <c r="G338" s="44"/>
      <c r="H338" s="44"/>
      <c r="I338" s="44"/>
      <c r="J338" s="44"/>
      <c r="K338" s="535"/>
      <c r="L338" s="44"/>
      <c r="M338" s="44"/>
      <c r="N338" s="535"/>
    </row>
    <row r="339" spans="1:14" s="536" customFormat="1">
      <c r="A339" s="42"/>
      <c r="B339" s="43"/>
      <c r="C339" s="44"/>
      <c r="D339" s="44"/>
      <c r="E339" s="44"/>
      <c r="F339" s="44"/>
      <c r="G339" s="44"/>
      <c r="H339" s="44"/>
      <c r="I339" s="44"/>
      <c r="J339" s="44"/>
      <c r="K339" s="535"/>
      <c r="L339" s="44"/>
      <c r="M339" s="44"/>
      <c r="N339" s="535"/>
    </row>
    <row r="340" spans="1:14" s="536" customFormat="1">
      <c r="A340" s="42"/>
      <c r="B340" s="43"/>
      <c r="C340" s="44"/>
      <c r="D340" s="44"/>
      <c r="E340" s="44"/>
      <c r="F340" s="44"/>
      <c r="G340" s="44"/>
      <c r="H340" s="44"/>
      <c r="I340" s="44"/>
      <c r="J340" s="44"/>
      <c r="K340" s="535"/>
      <c r="L340" s="44"/>
      <c r="M340" s="44"/>
      <c r="N340" s="535"/>
    </row>
    <row r="341" spans="1:14" s="536" customFormat="1">
      <c r="A341" s="42"/>
      <c r="B341" s="43"/>
      <c r="C341" s="44"/>
      <c r="D341" s="44"/>
      <c r="E341" s="44"/>
      <c r="F341" s="44"/>
      <c r="G341" s="44"/>
      <c r="H341" s="44"/>
      <c r="I341" s="44"/>
      <c r="J341" s="44"/>
      <c r="K341" s="535"/>
      <c r="L341" s="44"/>
      <c r="M341" s="44"/>
      <c r="N341" s="535"/>
    </row>
    <row r="342" spans="1:14" s="536" customFormat="1">
      <c r="A342" s="42"/>
      <c r="B342" s="43"/>
      <c r="C342" s="44"/>
      <c r="D342" s="44"/>
      <c r="E342" s="44"/>
      <c r="F342" s="44"/>
      <c r="G342" s="44"/>
      <c r="H342" s="44"/>
      <c r="I342" s="44"/>
      <c r="J342" s="44"/>
      <c r="K342" s="535"/>
      <c r="L342" s="44"/>
      <c r="M342" s="44"/>
      <c r="N342" s="535"/>
    </row>
    <row r="343" spans="1:14" s="536" customFormat="1">
      <c r="A343" s="42"/>
      <c r="B343" s="43"/>
      <c r="C343" s="44"/>
      <c r="D343" s="44"/>
      <c r="E343" s="44"/>
      <c r="F343" s="44"/>
      <c r="G343" s="44"/>
      <c r="H343" s="44"/>
      <c r="I343" s="44"/>
      <c r="J343" s="44"/>
      <c r="K343" s="535"/>
      <c r="L343" s="44"/>
      <c r="M343" s="44"/>
      <c r="N343" s="535"/>
    </row>
    <row r="344" spans="1:14" s="536" customFormat="1">
      <c r="A344" s="42"/>
      <c r="B344" s="43"/>
      <c r="C344" s="44"/>
      <c r="D344" s="44"/>
      <c r="E344" s="44"/>
      <c r="F344" s="44"/>
      <c r="G344" s="44"/>
      <c r="H344" s="44"/>
      <c r="I344" s="44"/>
      <c r="J344" s="44"/>
      <c r="K344" s="535"/>
      <c r="L344" s="44"/>
      <c r="M344" s="44"/>
      <c r="N344" s="535"/>
    </row>
    <row r="345" spans="1:14" s="536" customFormat="1">
      <c r="A345" s="42"/>
      <c r="B345" s="43"/>
      <c r="C345" s="44"/>
      <c r="D345" s="44"/>
      <c r="E345" s="44"/>
      <c r="F345" s="44"/>
      <c r="G345" s="44"/>
      <c r="H345" s="44"/>
      <c r="I345" s="44"/>
      <c r="J345" s="44"/>
      <c r="K345" s="535"/>
      <c r="L345" s="44"/>
      <c r="M345" s="44"/>
      <c r="N345" s="535"/>
    </row>
    <row r="346" spans="1:14" s="536" customFormat="1">
      <c r="A346" s="42"/>
      <c r="B346" s="43"/>
      <c r="C346" s="44"/>
      <c r="D346" s="44"/>
      <c r="E346" s="44"/>
      <c r="F346" s="44"/>
      <c r="G346" s="44"/>
      <c r="H346" s="44"/>
      <c r="I346" s="44"/>
      <c r="J346" s="44"/>
      <c r="K346" s="535"/>
      <c r="L346" s="44"/>
      <c r="M346" s="44"/>
      <c r="N346" s="535"/>
    </row>
    <row r="347" spans="1:14" s="536" customFormat="1">
      <c r="A347" s="42"/>
      <c r="B347" s="43"/>
      <c r="C347" s="44"/>
      <c r="D347" s="44"/>
      <c r="E347" s="44"/>
      <c r="F347" s="44"/>
      <c r="G347" s="44"/>
      <c r="H347" s="44"/>
      <c r="I347" s="44"/>
      <c r="J347" s="44"/>
      <c r="K347" s="535"/>
      <c r="L347" s="44"/>
      <c r="M347" s="44"/>
      <c r="N347" s="535"/>
    </row>
    <row r="348" spans="1:14" s="536" customFormat="1">
      <c r="A348" s="42"/>
      <c r="B348" s="43"/>
      <c r="C348" s="44"/>
      <c r="D348" s="44"/>
      <c r="E348" s="44"/>
      <c r="F348" s="44"/>
      <c r="G348" s="44"/>
      <c r="H348" s="44"/>
      <c r="I348" s="44"/>
      <c r="J348" s="44"/>
      <c r="K348" s="535"/>
      <c r="L348" s="44"/>
      <c r="M348" s="44"/>
      <c r="N348" s="535"/>
    </row>
    <row r="349" spans="1:14" s="536" customFormat="1">
      <c r="A349" s="42"/>
      <c r="B349" s="43"/>
      <c r="C349" s="44"/>
      <c r="D349" s="44"/>
      <c r="E349" s="44"/>
      <c r="F349" s="44"/>
      <c r="G349" s="44"/>
      <c r="H349" s="44"/>
      <c r="I349" s="44"/>
      <c r="J349" s="44"/>
      <c r="K349" s="535"/>
      <c r="L349" s="44"/>
      <c r="M349" s="44"/>
      <c r="N349" s="535"/>
    </row>
    <row r="350" spans="1:14" s="536" customFormat="1">
      <c r="A350" s="42"/>
      <c r="B350" s="43"/>
      <c r="C350" s="44"/>
      <c r="D350" s="44"/>
      <c r="E350" s="44"/>
      <c r="F350" s="44"/>
      <c r="G350" s="44"/>
      <c r="H350" s="44"/>
      <c r="I350" s="44"/>
      <c r="J350" s="44"/>
      <c r="K350" s="535"/>
      <c r="L350" s="44"/>
      <c r="M350" s="44"/>
      <c r="N350" s="535"/>
    </row>
    <row r="351" spans="1:14" s="536" customFormat="1">
      <c r="A351" s="42"/>
      <c r="B351" s="43"/>
      <c r="C351" s="44"/>
      <c r="D351" s="44"/>
      <c r="E351" s="44"/>
      <c r="F351" s="44"/>
      <c r="G351" s="44"/>
      <c r="H351" s="44"/>
      <c r="I351" s="44"/>
      <c r="J351" s="44"/>
      <c r="K351" s="535"/>
      <c r="L351" s="44"/>
      <c r="M351" s="44"/>
      <c r="N351" s="535"/>
    </row>
    <row r="352" spans="1:14" s="536" customFormat="1">
      <c r="A352" s="42"/>
      <c r="B352" s="43"/>
      <c r="C352" s="44"/>
      <c r="D352" s="44"/>
      <c r="E352" s="44"/>
      <c r="F352" s="44"/>
      <c r="G352" s="44"/>
      <c r="H352" s="44"/>
      <c r="I352" s="44"/>
      <c r="J352" s="44"/>
      <c r="K352" s="535"/>
      <c r="L352" s="44"/>
      <c r="M352" s="44"/>
      <c r="N352" s="535"/>
    </row>
    <row r="353" spans="1:14" s="536" customFormat="1">
      <c r="A353" s="42"/>
      <c r="B353" s="43"/>
      <c r="C353" s="44"/>
      <c r="D353" s="44"/>
      <c r="E353" s="44"/>
      <c r="F353" s="44"/>
      <c r="G353" s="44"/>
      <c r="H353" s="44"/>
      <c r="I353" s="44"/>
      <c r="J353" s="44"/>
      <c r="K353" s="535"/>
      <c r="L353" s="44"/>
      <c r="M353" s="44"/>
      <c r="N353" s="535"/>
    </row>
    <row r="354" spans="1:14" s="536" customFormat="1">
      <c r="A354" s="42"/>
      <c r="B354" s="43"/>
      <c r="C354" s="44"/>
      <c r="D354" s="44"/>
      <c r="E354" s="44"/>
      <c r="F354" s="44"/>
      <c r="G354" s="44"/>
      <c r="H354" s="44"/>
      <c r="I354" s="44"/>
      <c r="J354" s="44"/>
      <c r="K354" s="535"/>
      <c r="L354" s="44"/>
      <c r="M354" s="44"/>
      <c r="N354" s="535"/>
    </row>
    <row r="355" spans="1:14" s="536" customFormat="1">
      <c r="A355" s="42"/>
      <c r="B355" s="43"/>
      <c r="C355" s="44"/>
      <c r="D355" s="44"/>
      <c r="E355" s="44"/>
      <c r="F355" s="44"/>
      <c r="G355" s="44"/>
      <c r="H355" s="44"/>
      <c r="I355" s="44"/>
      <c r="J355" s="44"/>
      <c r="K355" s="535"/>
      <c r="L355" s="44"/>
      <c r="M355" s="44"/>
      <c r="N355" s="535"/>
    </row>
    <row r="356" spans="1:14" s="536" customFormat="1">
      <c r="A356" s="42"/>
      <c r="B356" s="43"/>
      <c r="C356" s="44"/>
      <c r="D356" s="44"/>
      <c r="E356" s="44"/>
      <c r="F356" s="44"/>
      <c r="G356" s="44"/>
      <c r="H356" s="44"/>
      <c r="I356" s="44"/>
      <c r="J356" s="44"/>
      <c r="K356" s="535"/>
      <c r="L356" s="44"/>
      <c r="M356" s="44"/>
      <c r="N356" s="535"/>
    </row>
    <row r="357" spans="1:14" s="536" customFormat="1">
      <c r="A357" s="42"/>
      <c r="B357" s="43"/>
      <c r="C357" s="44"/>
      <c r="D357" s="44"/>
      <c r="E357" s="44"/>
      <c r="F357" s="44"/>
      <c r="G357" s="44"/>
      <c r="H357" s="44"/>
      <c r="I357" s="44"/>
      <c r="J357" s="44"/>
      <c r="K357" s="535"/>
      <c r="L357" s="44"/>
      <c r="M357" s="44"/>
      <c r="N357" s="535"/>
    </row>
    <row r="358" spans="1:14" s="536" customFormat="1">
      <c r="A358" s="42"/>
      <c r="B358" s="43"/>
      <c r="C358" s="44"/>
      <c r="D358" s="44"/>
      <c r="E358" s="44"/>
      <c r="F358" s="44"/>
      <c r="G358" s="44"/>
      <c r="H358" s="44"/>
      <c r="I358" s="44"/>
      <c r="J358" s="44"/>
      <c r="K358" s="535"/>
      <c r="L358" s="44"/>
      <c r="M358" s="44"/>
      <c r="N358" s="535"/>
    </row>
    <row r="359" spans="1:14" s="536" customFormat="1">
      <c r="A359" s="42"/>
      <c r="B359" s="43"/>
      <c r="C359" s="44"/>
      <c r="D359" s="44"/>
      <c r="E359" s="44"/>
      <c r="F359" s="44"/>
      <c r="G359" s="44"/>
      <c r="H359" s="44"/>
      <c r="I359" s="44"/>
      <c r="J359" s="44"/>
      <c r="K359" s="535"/>
      <c r="L359" s="44"/>
      <c r="M359" s="44"/>
      <c r="N359" s="535"/>
    </row>
    <row r="360" spans="1:14" s="536" customFormat="1">
      <c r="A360" s="42"/>
      <c r="B360" s="43"/>
      <c r="C360" s="44"/>
      <c r="D360" s="44"/>
      <c r="E360" s="44"/>
      <c r="F360" s="44"/>
      <c r="G360" s="44"/>
      <c r="H360" s="44"/>
      <c r="I360" s="44"/>
      <c r="J360" s="44"/>
      <c r="K360" s="535"/>
      <c r="L360" s="44"/>
      <c r="M360" s="44"/>
      <c r="N360" s="535"/>
    </row>
    <row r="361" spans="1:14" s="536" customFormat="1">
      <c r="A361" s="42"/>
      <c r="B361" s="43"/>
      <c r="C361" s="44"/>
      <c r="D361" s="44"/>
      <c r="E361" s="44"/>
      <c r="F361" s="44"/>
      <c r="G361" s="44"/>
      <c r="H361" s="44"/>
      <c r="I361" s="44"/>
      <c r="J361" s="44"/>
      <c r="K361" s="535"/>
      <c r="L361" s="44"/>
      <c r="M361" s="44"/>
      <c r="N361" s="535"/>
    </row>
    <row r="362" spans="1:14" s="536" customFormat="1">
      <c r="A362" s="42"/>
      <c r="B362" s="43"/>
      <c r="C362" s="44"/>
      <c r="D362" s="44"/>
      <c r="E362" s="44"/>
      <c r="F362" s="44"/>
      <c r="G362" s="44"/>
      <c r="H362" s="44"/>
      <c r="I362" s="44"/>
      <c r="J362" s="44"/>
      <c r="K362" s="535"/>
      <c r="L362" s="44"/>
      <c r="M362" s="44"/>
      <c r="N362" s="535"/>
    </row>
  </sheetData>
  <mergeCells count="72">
    <mergeCell ref="C1:N1"/>
    <mergeCell ref="A271:N271"/>
    <mergeCell ref="A272:N272"/>
    <mergeCell ref="A273:N273"/>
    <mergeCell ref="A274:N274"/>
    <mergeCell ref="G203:H203"/>
    <mergeCell ref="G204:H204"/>
    <mergeCell ref="G205:H205"/>
    <mergeCell ref="G206:H206"/>
    <mergeCell ref="G207:H207"/>
    <mergeCell ref="G181:H181"/>
    <mergeCell ref="G185:H185"/>
    <mergeCell ref="G186:H186"/>
    <mergeCell ref="G187:H187"/>
    <mergeCell ref="G188:H188"/>
    <mergeCell ref="G196:H196"/>
    <mergeCell ref="A275:N275"/>
    <mergeCell ref="A268:B268"/>
    <mergeCell ref="A269:B269"/>
    <mergeCell ref="F277:N277"/>
    <mergeCell ref="C2:E2"/>
    <mergeCell ref="C3:C4"/>
    <mergeCell ref="D3:D4"/>
    <mergeCell ref="E3:E4"/>
    <mergeCell ref="A276:N276"/>
    <mergeCell ref="G208:H208"/>
    <mergeCell ref="G219:H219"/>
    <mergeCell ref="G222:H222"/>
    <mergeCell ref="G223:H223"/>
    <mergeCell ref="G224:H224"/>
    <mergeCell ref="A225:B225"/>
    <mergeCell ref="G202:H202"/>
    <mergeCell ref="G180:H180"/>
    <mergeCell ref="G59:H59"/>
    <mergeCell ref="G60:H60"/>
    <mergeCell ref="G61:H61"/>
    <mergeCell ref="G93:H93"/>
    <mergeCell ref="G94:H94"/>
    <mergeCell ref="G95:H95"/>
    <mergeCell ref="G105:H105"/>
    <mergeCell ref="G106:H106"/>
    <mergeCell ref="G107:H107"/>
    <mergeCell ref="G130:H130"/>
    <mergeCell ref="G125:H125"/>
    <mergeCell ref="G126:H126"/>
    <mergeCell ref="G127:H127"/>
    <mergeCell ref="G58:H58"/>
    <mergeCell ref="A17:B17"/>
    <mergeCell ref="G46:H46"/>
    <mergeCell ref="G47:H47"/>
    <mergeCell ref="G48:H48"/>
    <mergeCell ref="G49:H49"/>
    <mergeCell ref="G50:H50"/>
    <mergeCell ref="G51:H51"/>
    <mergeCell ref="G52:H52"/>
    <mergeCell ref="G53:H53"/>
    <mergeCell ref="G56:H56"/>
    <mergeCell ref="G57:H57"/>
    <mergeCell ref="I2:N2"/>
    <mergeCell ref="I3:I4"/>
    <mergeCell ref="J3:J4"/>
    <mergeCell ref="K3:K4"/>
    <mergeCell ref="A8:B8"/>
    <mergeCell ref="A2:A4"/>
    <mergeCell ref="B2:B4"/>
    <mergeCell ref="F2:F4"/>
    <mergeCell ref="G2:H3"/>
    <mergeCell ref="L3:L4"/>
    <mergeCell ref="M3:M4"/>
    <mergeCell ref="N3:N4"/>
    <mergeCell ref="G5:G7"/>
    <mergeCell ref="H5:H7"/>
  </mergeCells>
  <phoneticPr fontId="1"/>
  <printOptions horizontalCentered="1"/>
  <pageMargins left="0.23622047244094491" right="0.23622047244094491" top="0.31496062992125984" bottom="0.31496062992125984" header="0" footer="0.31496062992125984"/>
  <pageSetup paperSize="9" scale="60" firstPageNumber="39" fitToHeight="4" orientation="portrait" useFirstPageNumber="1" r:id="rId1"/>
  <headerFooter alignWithMargins="0">
    <oddFooter>&amp;C&amp;14- &amp;P -</oddFooter>
  </headerFooter>
  <rowBreaks count="3" manualBreakCount="3">
    <brk id="75" max="11" man="1"/>
    <brk id="145" max="11" man="1"/>
    <brk id="216" max="11" man="1"/>
  </rowBreaks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Ⅲサービス（1）</vt:lpstr>
      <vt:lpstr>'Ⅲサービス（1）'!Print_Area</vt:lpstr>
      <vt:lpstr>'Ⅲサービス（1）'!Print_Titles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souma</cp:lastModifiedBy>
  <cp:lastPrinted>2021-09-07T07:51:47Z</cp:lastPrinted>
  <dcterms:created xsi:type="dcterms:W3CDTF">2020-04-17T08:08:10Z</dcterms:created>
  <dcterms:modified xsi:type="dcterms:W3CDTF">2021-09-07T09:12:19Z</dcterms:modified>
</cp:coreProperties>
</file>