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50334\Box\【02_課所共有】40_24_熊谷図書館\R05年度\Ⅱ　企画、システム管理グループ\08_企画担当\08_07_各種団体\08_07_050_埼図協＿埼玉の公立図書館（統計編）\0911②_WEB掲載用データ（作成中※※※）\"/>
    </mc:Choice>
  </mc:AlternateContent>
  <xr:revisionPtr revIDLastSave="0" documentId="13_ncr:1_{86109CA0-F5F6-4F30-BEEA-771157304415}" xr6:coauthVersionLast="36" xr6:coauthVersionMax="36" xr10:uidLastSave="{00000000-0000-0000-0000-000000000000}"/>
  <bookViews>
    <workbookView xWindow="0" yWindow="0" windowWidth="20400" windowHeight="7710" tabRatio="786" xr2:uid="{00000000-000D-0000-FFFF-FFFF00000000}"/>
  </bookViews>
  <sheets>
    <sheet name="Ⅴ経費(1)" sheetId="17" r:id="rId1"/>
  </sheets>
  <definedNames>
    <definedName name="_xlnm.Print_Area" localSheetId="0">'Ⅴ経費(1)'!$B$1:$M$82</definedName>
    <definedName name="_xlnm.Print_Titles" localSheetId="0">'Ⅴ経費(1)'!$1:$4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0" i="17" l="1"/>
  <c r="E80" i="17"/>
  <c r="E78" i="17" l="1"/>
  <c r="D78" i="17"/>
  <c r="D66" i="17" l="1"/>
  <c r="E66" i="17" l="1"/>
  <c r="E65" i="17" l="1"/>
  <c r="D65" i="17"/>
  <c r="E49" i="17" l="1"/>
  <c r="D49" i="17" s="1"/>
  <c r="E30" i="17" l="1"/>
  <c r="D30" i="17"/>
  <c r="E79" i="17" l="1"/>
  <c r="D79" i="17"/>
  <c r="E77" i="17" l="1"/>
  <c r="E76" i="17" l="1"/>
  <c r="D76" i="17"/>
  <c r="E75" i="17" l="1"/>
  <c r="D75" i="17"/>
  <c r="E74" i="17" l="1"/>
  <c r="D74" i="17"/>
  <c r="E73" i="17" l="1"/>
  <c r="D73" i="17" s="1"/>
  <c r="E72" i="17" l="1"/>
  <c r="D72" i="17" s="1"/>
  <c r="E71" i="17" l="1"/>
  <c r="D71" i="17"/>
  <c r="E70" i="17" l="1"/>
  <c r="D70" i="17" s="1"/>
  <c r="E69" i="17" l="1"/>
  <c r="D69" i="17"/>
  <c r="E68" i="17" l="1"/>
  <c r="D68" i="17"/>
  <c r="E67" i="17" l="1"/>
  <c r="D67" i="17"/>
  <c r="E64" i="17" l="1"/>
  <c r="D64" i="17"/>
  <c r="E63" i="17" l="1"/>
  <c r="D63" i="17"/>
  <c r="E62" i="17" l="1"/>
  <c r="D62" i="17"/>
  <c r="E61" i="17" l="1"/>
  <c r="D61" i="17" s="1"/>
  <c r="E60" i="17" l="1"/>
  <c r="D60" i="17"/>
  <c r="E59" i="17" l="1"/>
  <c r="D59" i="17"/>
  <c r="E58" i="17" l="1"/>
  <c r="D58" i="17" s="1"/>
  <c r="E56" i="17" l="1"/>
  <c r="D56" i="17"/>
  <c r="J55" i="17" l="1"/>
  <c r="I55" i="17"/>
  <c r="H55" i="17"/>
  <c r="G55" i="17"/>
  <c r="F55" i="17"/>
  <c r="E55" i="17"/>
  <c r="D55" i="17" s="1"/>
  <c r="E54" i="17"/>
  <c r="D54" i="17" s="1"/>
  <c r="E53" i="17" l="1"/>
  <c r="D53" i="17"/>
  <c r="E52" i="17" l="1"/>
  <c r="D52" i="17"/>
  <c r="E50" i="17" l="1"/>
  <c r="D50" i="17"/>
  <c r="E51" i="17" l="1"/>
  <c r="D51" i="17"/>
  <c r="E48" i="17" l="1"/>
  <c r="D48" i="17"/>
  <c r="E47" i="17" l="1"/>
  <c r="D47" i="17" s="1"/>
  <c r="E46" i="17" l="1"/>
  <c r="D46" i="17"/>
  <c r="E45" i="17" l="1"/>
  <c r="D45" i="17"/>
  <c r="E44" i="17"/>
  <c r="D44" i="17"/>
  <c r="E43" i="17" l="1"/>
  <c r="D43" i="17"/>
  <c r="E42" i="17" l="1"/>
  <c r="D42" i="17"/>
  <c r="E41" i="17" l="1"/>
  <c r="E40" i="17" l="1"/>
  <c r="D40" i="17"/>
  <c r="E39" i="17" l="1"/>
  <c r="D39" i="17"/>
  <c r="E38" i="17" l="1"/>
  <c r="D38" i="17"/>
  <c r="E37" i="17"/>
  <c r="D37" i="17"/>
  <c r="E36" i="17" l="1"/>
  <c r="D36" i="17"/>
  <c r="E35" i="17" l="1"/>
  <c r="D35" i="17" s="1"/>
  <c r="E34" i="17"/>
  <c r="D34" i="17"/>
  <c r="E33" i="17" l="1"/>
  <c r="E32" i="17" l="1"/>
  <c r="D32" i="17"/>
  <c r="E31" i="17" l="1"/>
  <c r="D31" i="17"/>
  <c r="E29" i="17" l="1"/>
  <c r="D29" i="17"/>
  <c r="E28" i="17" l="1"/>
  <c r="D28" i="17"/>
  <c r="E27" i="17" l="1"/>
  <c r="D27" i="17"/>
  <c r="E26" i="17" l="1"/>
  <c r="D26" i="17"/>
  <c r="E25" i="17" l="1"/>
  <c r="D25" i="17"/>
  <c r="E24" i="17" l="1"/>
  <c r="D24" i="17"/>
  <c r="E23" i="17" l="1"/>
  <c r="D23" i="17"/>
  <c r="E22" i="17" l="1"/>
  <c r="D22" i="17" s="1"/>
  <c r="E21" i="17" l="1"/>
  <c r="D21" i="17"/>
  <c r="E20" i="17" l="1"/>
  <c r="D20" i="17"/>
  <c r="E19" i="17" l="1"/>
  <c r="D19" i="17" s="1"/>
  <c r="E18" i="17" l="1"/>
  <c r="D18" i="17"/>
  <c r="E17" i="17" l="1"/>
  <c r="D17" i="17" s="1"/>
  <c r="E15" i="17" l="1"/>
  <c r="D15" i="17" s="1"/>
  <c r="E14" i="17" l="1"/>
  <c r="D14" i="17"/>
  <c r="E13" i="17" l="1"/>
  <c r="D13" i="17"/>
  <c r="E12" i="17" l="1"/>
  <c r="D12" i="17"/>
  <c r="E11" i="17" l="1"/>
  <c r="D11" i="17"/>
  <c r="E10" i="17" l="1"/>
  <c r="E9" i="17" l="1"/>
  <c r="D9" i="17"/>
  <c r="E6" i="17" l="1"/>
  <c r="D6" i="17"/>
  <c r="E8" i="17" l="1"/>
  <c r="D8" i="17"/>
  <c r="E5" i="17" l="1"/>
  <c r="D5" i="17" s="1"/>
  <c r="M81" i="17" l="1"/>
  <c r="L81" i="17"/>
  <c r="K81" i="17"/>
  <c r="J81" i="17"/>
  <c r="I81" i="17"/>
  <c r="H81" i="17"/>
  <c r="G81" i="17"/>
  <c r="F81" i="17"/>
  <c r="E81" i="17"/>
  <c r="D81" i="17"/>
  <c r="M57" i="17"/>
  <c r="M82" i="17" s="1"/>
  <c r="L57" i="17"/>
  <c r="K57" i="17"/>
  <c r="J57" i="17"/>
  <c r="I57" i="17"/>
  <c r="H57" i="17"/>
  <c r="G57" i="17"/>
  <c r="F57" i="17"/>
  <c r="E57" i="17"/>
  <c r="D57" i="17"/>
  <c r="L16" i="17"/>
  <c r="K16" i="17"/>
  <c r="J16" i="17"/>
  <c r="I16" i="17"/>
  <c r="H16" i="17"/>
  <c r="G16" i="17"/>
  <c r="F16" i="17"/>
  <c r="M7" i="17"/>
  <c r="L7" i="17"/>
  <c r="K7" i="17"/>
  <c r="J7" i="17"/>
  <c r="I7" i="17"/>
  <c r="H7" i="17"/>
  <c r="G7" i="17"/>
  <c r="F7" i="17"/>
  <c r="G82" i="17" l="1"/>
  <c r="I82" i="17"/>
  <c r="K82" i="17"/>
  <c r="F82" i="17"/>
  <c r="H82" i="17"/>
  <c r="J82" i="17"/>
  <c r="L82" i="17"/>
  <c r="D7" i="17"/>
  <c r="D16" i="17"/>
  <c r="D82" i="17" s="1"/>
  <c r="E7" i="17"/>
  <c r="E16" i="17"/>
  <c r="E82" i="17" s="1"/>
</calcChain>
</file>

<file path=xl/sharedStrings.xml><?xml version="1.0" encoding="utf-8"?>
<sst xmlns="http://schemas.openxmlformats.org/spreadsheetml/2006/main" count="171" uniqueCount="167">
  <si>
    <t>合計</t>
    <rPh sb="0" eb="2">
      <t>ゴウケイ</t>
    </rPh>
    <phoneticPr fontId="3"/>
  </si>
  <si>
    <t>県立熊谷</t>
    <rPh sb="0" eb="2">
      <t>ケンリツ</t>
    </rPh>
    <rPh sb="2" eb="4">
      <t>クマガヤ</t>
    </rPh>
    <phoneticPr fontId="2"/>
  </si>
  <si>
    <t>県議会図書室</t>
    <rPh sb="0" eb="3">
      <t>ケンギカイ</t>
    </rPh>
    <rPh sb="3" eb="6">
      <t>トショシツ</t>
    </rPh>
    <phoneticPr fontId="2"/>
  </si>
  <si>
    <t>県活総セ</t>
    <rPh sb="0" eb="1">
      <t>ケン</t>
    </rPh>
    <rPh sb="1" eb="2">
      <t>カツ</t>
    </rPh>
    <rPh sb="2" eb="3">
      <t>ソウ</t>
    </rPh>
    <phoneticPr fontId="2"/>
  </si>
  <si>
    <t>さいたま文学館</t>
    <rPh sb="4" eb="7">
      <t>ブンガクカン</t>
    </rPh>
    <phoneticPr fontId="2"/>
  </si>
  <si>
    <t>男女共同参画</t>
    <rPh sb="0" eb="2">
      <t>ダンジョ</t>
    </rPh>
    <rPh sb="2" eb="4">
      <t>キョウドウ</t>
    </rPh>
    <rPh sb="4" eb="6">
      <t>サンカク</t>
    </rPh>
    <phoneticPr fontId="2"/>
  </si>
  <si>
    <t>女性教育会館</t>
    <rPh sb="0" eb="2">
      <t>ジョセイ</t>
    </rPh>
    <rPh sb="2" eb="4">
      <t>キョウイク</t>
    </rPh>
    <rPh sb="4" eb="6">
      <t>カイカン</t>
    </rPh>
    <phoneticPr fontId="2"/>
  </si>
  <si>
    <t>福祉情報センター</t>
    <rPh sb="0" eb="2">
      <t>フクシ</t>
    </rPh>
    <rPh sb="2" eb="4">
      <t>ジョウホウ</t>
    </rPh>
    <phoneticPr fontId="3"/>
  </si>
  <si>
    <t>専門　計</t>
    <rPh sb="0" eb="2">
      <t>センモン</t>
    </rPh>
    <rPh sb="3" eb="4">
      <t>ケイ</t>
    </rPh>
    <phoneticPr fontId="3"/>
  </si>
  <si>
    <t>朝霞市</t>
    <rPh sb="0" eb="3">
      <t>アサカシ</t>
    </rPh>
    <phoneticPr fontId="2"/>
  </si>
  <si>
    <t>入間市</t>
    <rPh sb="0" eb="3">
      <t>イルマシ</t>
    </rPh>
    <phoneticPr fontId="2"/>
  </si>
  <si>
    <t>桶川市</t>
    <rPh sb="0" eb="3">
      <t>オケガワシ</t>
    </rPh>
    <phoneticPr fontId="2"/>
  </si>
  <si>
    <t>春日部市</t>
    <rPh sb="0" eb="4">
      <t>カスカベシ</t>
    </rPh>
    <phoneticPr fontId="2"/>
  </si>
  <si>
    <t>市　計</t>
    <rPh sb="0" eb="1">
      <t>シ</t>
    </rPh>
    <rPh sb="2" eb="3">
      <t>ケイ</t>
    </rPh>
    <phoneticPr fontId="3"/>
  </si>
  <si>
    <t>滑川町</t>
    <rPh sb="0" eb="2">
      <t>ナメガワ</t>
    </rPh>
    <rPh sb="2" eb="3">
      <t>マチ</t>
    </rPh>
    <phoneticPr fontId="5"/>
  </si>
  <si>
    <t>町村　計</t>
    <rPh sb="0" eb="2">
      <t>チョウソン</t>
    </rPh>
    <rPh sb="3" eb="4">
      <t>ケイ</t>
    </rPh>
    <phoneticPr fontId="3"/>
  </si>
  <si>
    <t>***</t>
    <phoneticPr fontId="1"/>
  </si>
  <si>
    <t>その他</t>
    <rPh sb="2" eb="3">
      <t>タ</t>
    </rPh>
    <phoneticPr fontId="3"/>
  </si>
  <si>
    <t>神川町</t>
    <rPh sb="0" eb="3">
      <t>カミカワマチ</t>
    </rPh>
    <phoneticPr fontId="3"/>
  </si>
  <si>
    <t>吉川市</t>
    <rPh sb="0" eb="3">
      <t>ヨシカワシ</t>
    </rPh>
    <phoneticPr fontId="3"/>
  </si>
  <si>
    <t>八潮市</t>
    <rPh sb="0" eb="3">
      <t>ヤシオシ</t>
    </rPh>
    <phoneticPr fontId="3"/>
  </si>
  <si>
    <t>鴻巣市</t>
    <rPh sb="0" eb="3">
      <t>コウノスシ</t>
    </rPh>
    <phoneticPr fontId="3"/>
  </si>
  <si>
    <t>総合教育セ</t>
    <rPh sb="0" eb="2">
      <t>ソウゴウ</t>
    </rPh>
    <rPh sb="2" eb="4">
      <t>キョウイク</t>
    </rPh>
    <phoneticPr fontId="2"/>
  </si>
  <si>
    <t>県　計</t>
    <rPh sb="0" eb="1">
      <t>ケン</t>
    </rPh>
    <rPh sb="2" eb="3">
      <t>ケイ</t>
    </rPh>
    <phoneticPr fontId="3"/>
  </si>
  <si>
    <t>視聴覚</t>
    <rPh sb="0" eb="3">
      <t>シチョウカク</t>
    </rPh>
    <phoneticPr fontId="3"/>
  </si>
  <si>
    <t>図書</t>
    <rPh sb="0" eb="2">
      <t>トショ</t>
    </rPh>
    <phoneticPr fontId="3"/>
  </si>
  <si>
    <t>うち
図書費</t>
    <rPh sb="3" eb="6">
      <t>トショヒ</t>
    </rPh>
    <phoneticPr fontId="3"/>
  </si>
  <si>
    <t>総額
（千円）</t>
    <rPh sb="0" eb="2">
      <t>ソウガク</t>
    </rPh>
    <rPh sb="4" eb="6">
      <t>センエン</t>
    </rPh>
    <phoneticPr fontId="3"/>
  </si>
  <si>
    <t>その他の
図書館費</t>
    <rPh sb="2" eb="3">
      <t>タ</t>
    </rPh>
    <rPh sb="5" eb="8">
      <t>トショカン</t>
    </rPh>
    <rPh sb="8" eb="9">
      <t>ヒ</t>
    </rPh>
    <phoneticPr fontId="3"/>
  </si>
  <si>
    <t>資料費</t>
    <rPh sb="0" eb="3">
      <t>シリョウヒ</t>
    </rPh>
    <phoneticPr fontId="3"/>
  </si>
  <si>
    <t>総額</t>
    <rPh sb="0" eb="2">
      <t>ソウガク</t>
    </rPh>
    <phoneticPr fontId="3"/>
  </si>
  <si>
    <t>臨時的経費</t>
    <rPh sb="0" eb="3">
      <t>リンジテキ</t>
    </rPh>
    <rPh sb="3" eb="5">
      <t>ケイヒ</t>
    </rPh>
    <phoneticPr fontId="3"/>
  </si>
  <si>
    <t>市町村名
（機関名）</t>
    <rPh sb="0" eb="3">
      <t>シチョウソン</t>
    </rPh>
    <rPh sb="6" eb="8">
      <t>キカン</t>
    </rPh>
    <rPh sb="8" eb="9">
      <t>メイ</t>
    </rPh>
    <phoneticPr fontId="3"/>
  </si>
  <si>
    <t>さいたま市</t>
    <rPh sb="4" eb="5">
      <t>シ</t>
    </rPh>
    <phoneticPr fontId="1"/>
  </si>
  <si>
    <t>Ⅴ　経費（１）</t>
    <rPh sb="2" eb="4">
      <t>ケイヒ</t>
    </rPh>
    <phoneticPr fontId="3"/>
  </si>
  <si>
    <t>新聞雑誌</t>
    <rPh sb="0" eb="2">
      <t>シンブン</t>
    </rPh>
    <rPh sb="2" eb="4">
      <t>ザッシ</t>
    </rPh>
    <phoneticPr fontId="3"/>
  </si>
  <si>
    <t>D1</t>
    <phoneticPr fontId="1"/>
  </si>
  <si>
    <t>D2</t>
    <phoneticPr fontId="1"/>
  </si>
  <si>
    <t>県立久喜</t>
    <rPh sb="0" eb="2">
      <t>ケンリツ</t>
    </rPh>
    <rPh sb="2" eb="4">
      <t>クキ</t>
    </rPh>
    <phoneticPr fontId="1"/>
  </si>
  <si>
    <t>P1</t>
    <phoneticPr fontId="1"/>
  </si>
  <si>
    <t>P2</t>
    <phoneticPr fontId="1"/>
  </si>
  <si>
    <t>P3</t>
  </si>
  <si>
    <t>P4</t>
  </si>
  <si>
    <t>P5</t>
  </si>
  <si>
    <t>P6</t>
  </si>
  <si>
    <t>P7</t>
  </si>
  <si>
    <t>P8</t>
  </si>
  <si>
    <t>保健医療科学院</t>
    <rPh sb="0" eb="2">
      <t>ホケン</t>
    </rPh>
    <rPh sb="2" eb="4">
      <t>イリョウ</t>
    </rPh>
    <rPh sb="4" eb="7">
      <t>カガクイン</t>
    </rPh>
    <phoneticPr fontId="3"/>
  </si>
  <si>
    <t>C1</t>
  </si>
  <si>
    <t>C2</t>
  </si>
  <si>
    <t>上尾市</t>
    <rPh sb="0" eb="3">
      <t>アゲオシ</t>
    </rPh>
    <phoneticPr fontId="3"/>
  </si>
  <si>
    <t>C3</t>
  </si>
  <si>
    <t>C4</t>
  </si>
  <si>
    <t>C5</t>
  </si>
  <si>
    <t>C6</t>
  </si>
  <si>
    <t>C7</t>
  </si>
  <si>
    <t>加須市</t>
    <rPh sb="0" eb="3">
      <t>カゾシ</t>
    </rPh>
    <phoneticPr fontId="5"/>
  </si>
  <si>
    <t>C8</t>
  </si>
  <si>
    <t>川口市</t>
    <rPh sb="0" eb="2">
      <t>カワグチ</t>
    </rPh>
    <rPh sb="2" eb="3">
      <t>シ</t>
    </rPh>
    <phoneticPr fontId="5"/>
  </si>
  <si>
    <t>C9</t>
  </si>
  <si>
    <t>川越市</t>
    <rPh sb="0" eb="3">
      <t>カワゴエシ</t>
    </rPh>
    <phoneticPr fontId="5"/>
  </si>
  <si>
    <t>C10</t>
  </si>
  <si>
    <t>北本市</t>
    <rPh sb="0" eb="3">
      <t>キタモトシ</t>
    </rPh>
    <phoneticPr fontId="5"/>
  </si>
  <si>
    <t>C11</t>
  </si>
  <si>
    <t>行田市</t>
    <rPh sb="0" eb="2">
      <t>ギョウダ</t>
    </rPh>
    <rPh sb="2" eb="3">
      <t>シ</t>
    </rPh>
    <phoneticPr fontId="5"/>
  </si>
  <si>
    <t>C12</t>
  </si>
  <si>
    <t>久喜市</t>
    <rPh sb="0" eb="3">
      <t>クキシ</t>
    </rPh>
    <phoneticPr fontId="5"/>
  </si>
  <si>
    <t>C13</t>
  </si>
  <si>
    <t>熊谷市</t>
    <rPh sb="0" eb="3">
      <t>クマガヤシ</t>
    </rPh>
    <phoneticPr fontId="5"/>
  </si>
  <si>
    <t>C14</t>
  </si>
  <si>
    <t>C15</t>
  </si>
  <si>
    <t>越谷市</t>
    <rPh sb="0" eb="3">
      <t>コシガヤシ</t>
    </rPh>
    <phoneticPr fontId="5"/>
  </si>
  <si>
    <t>C16</t>
  </si>
  <si>
    <t>坂戸市</t>
    <rPh sb="0" eb="3">
      <t>サカドシ</t>
    </rPh>
    <phoneticPr fontId="5"/>
  </si>
  <si>
    <t>C17</t>
  </si>
  <si>
    <t>幸手市</t>
    <rPh sb="0" eb="3">
      <t>サッテシ</t>
    </rPh>
    <phoneticPr fontId="5"/>
  </si>
  <si>
    <t>C18</t>
  </si>
  <si>
    <t>狭山市</t>
    <rPh sb="0" eb="3">
      <t>サヤマシ</t>
    </rPh>
    <phoneticPr fontId="5"/>
  </si>
  <si>
    <t>C19</t>
  </si>
  <si>
    <t>志木市</t>
    <rPh sb="0" eb="3">
      <t>シキシ</t>
    </rPh>
    <phoneticPr fontId="3"/>
  </si>
  <si>
    <t>C20</t>
  </si>
  <si>
    <t>白岡市</t>
    <rPh sb="0" eb="2">
      <t>シラオカ</t>
    </rPh>
    <rPh sb="2" eb="3">
      <t>シ</t>
    </rPh>
    <phoneticPr fontId="5"/>
  </si>
  <si>
    <t>C21</t>
  </si>
  <si>
    <t>草加市</t>
    <rPh sb="0" eb="3">
      <t>ソウカシ</t>
    </rPh>
    <phoneticPr fontId="5"/>
  </si>
  <si>
    <t>C22</t>
  </si>
  <si>
    <t>秩父市</t>
    <rPh sb="0" eb="3">
      <t>チチブシ</t>
    </rPh>
    <phoneticPr fontId="5"/>
  </si>
  <si>
    <t>C23</t>
  </si>
  <si>
    <t>鶴ヶ島市</t>
    <rPh sb="0" eb="3">
      <t>ツルガシマ</t>
    </rPh>
    <rPh sb="3" eb="4">
      <t>シ</t>
    </rPh>
    <phoneticPr fontId="5"/>
  </si>
  <si>
    <t>C24</t>
  </si>
  <si>
    <t>所沢市</t>
    <rPh sb="0" eb="3">
      <t>トコロザワシ</t>
    </rPh>
    <phoneticPr fontId="5"/>
  </si>
  <si>
    <t>C25</t>
  </si>
  <si>
    <t>戸田市</t>
    <rPh sb="0" eb="3">
      <t>トダシ</t>
    </rPh>
    <phoneticPr fontId="5"/>
  </si>
  <si>
    <t>C26</t>
  </si>
  <si>
    <t>新座市</t>
    <rPh sb="0" eb="2">
      <t>ニイザ</t>
    </rPh>
    <rPh sb="2" eb="3">
      <t>シ</t>
    </rPh>
    <phoneticPr fontId="5"/>
  </si>
  <si>
    <t>C27</t>
  </si>
  <si>
    <t>蓮田市</t>
    <rPh sb="0" eb="3">
      <t>ハスダシ</t>
    </rPh>
    <phoneticPr fontId="3"/>
  </si>
  <si>
    <t>C28</t>
  </si>
  <si>
    <t>羽生市</t>
    <rPh sb="0" eb="3">
      <t>ハニュウシ</t>
    </rPh>
    <phoneticPr fontId="5"/>
  </si>
  <si>
    <t>C29</t>
  </si>
  <si>
    <t>飯能市</t>
    <rPh sb="0" eb="3">
      <t>ハンノウシ</t>
    </rPh>
    <phoneticPr fontId="3"/>
  </si>
  <si>
    <t>C30</t>
  </si>
  <si>
    <t>東松山市</t>
    <rPh sb="0" eb="4">
      <t>ヒガシマツヤマシ</t>
    </rPh>
    <phoneticPr fontId="5"/>
  </si>
  <si>
    <t>C31</t>
  </si>
  <si>
    <t>日高市</t>
    <rPh sb="0" eb="3">
      <t>ヒダカシ</t>
    </rPh>
    <phoneticPr fontId="5"/>
  </si>
  <si>
    <t>C32</t>
  </si>
  <si>
    <t>深谷市</t>
    <rPh sb="0" eb="3">
      <t>フカヤシ</t>
    </rPh>
    <phoneticPr fontId="5"/>
  </si>
  <si>
    <t>C33</t>
  </si>
  <si>
    <t>富士見市</t>
    <rPh sb="0" eb="3">
      <t>フジミ</t>
    </rPh>
    <rPh sb="3" eb="4">
      <t>シ</t>
    </rPh>
    <phoneticPr fontId="5"/>
  </si>
  <si>
    <t>C34</t>
  </si>
  <si>
    <t>ふじみ野市</t>
    <rPh sb="3" eb="5">
      <t>ノシ</t>
    </rPh>
    <phoneticPr fontId="3"/>
  </si>
  <si>
    <t>C35</t>
  </si>
  <si>
    <t>本庄市</t>
    <rPh sb="0" eb="3">
      <t>ホンジョウシ</t>
    </rPh>
    <phoneticPr fontId="5"/>
  </si>
  <si>
    <t>C36</t>
  </si>
  <si>
    <t>三郷市</t>
    <rPh sb="0" eb="3">
      <t>ミサトシ</t>
    </rPh>
    <phoneticPr fontId="3"/>
  </si>
  <si>
    <t>C37</t>
  </si>
  <si>
    <t>C38</t>
  </si>
  <si>
    <t>C39</t>
  </si>
  <si>
    <t>和光市</t>
    <rPh sb="0" eb="3">
      <t>ワコウシ</t>
    </rPh>
    <phoneticPr fontId="5"/>
  </si>
  <si>
    <t>C40</t>
  </si>
  <si>
    <t>蕨市</t>
    <rPh sb="0" eb="2">
      <t>ワラビシ</t>
    </rPh>
    <phoneticPr fontId="5"/>
  </si>
  <si>
    <t>C41</t>
  </si>
  <si>
    <t>伊奈町</t>
    <rPh sb="0" eb="3">
      <t>イナマチ</t>
    </rPh>
    <phoneticPr fontId="3"/>
  </si>
  <si>
    <t>C42</t>
  </si>
  <si>
    <t>小鹿野町</t>
    <rPh sb="0" eb="4">
      <t>オガノマチ</t>
    </rPh>
    <phoneticPr fontId="5"/>
  </si>
  <si>
    <t>C43</t>
  </si>
  <si>
    <t>小川町</t>
    <rPh sb="0" eb="3">
      <t>オガワマチ</t>
    </rPh>
    <phoneticPr fontId="5"/>
  </si>
  <si>
    <t>C44</t>
  </si>
  <si>
    <t>越生町</t>
    <rPh sb="0" eb="3">
      <t>オゴセマチ</t>
    </rPh>
    <phoneticPr fontId="5"/>
  </si>
  <si>
    <t>C45</t>
  </si>
  <si>
    <t>C46</t>
  </si>
  <si>
    <t>上里町</t>
    <rPh sb="0" eb="3">
      <t>カミサトマチ</t>
    </rPh>
    <phoneticPr fontId="3"/>
  </si>
  <si>
    <t>C47</t>
  </si>
  <si>
    <t>川島町</t>
    <rPh sb="0" eb="3">
      <t>カワジママチ</t>
    </rPh>
    <phoneticPr fontId="5"/>
  </si>
  <si>
    <t>C48</t>
  </si>
  <si>
    <t>杉戸町</t>
    <rPh sb="0" eb="2">
      <t>スギト</t>
    </rPh>
    <rPh sb="2" eb="3">
      <t>マチ</t>
    </rPh>
    <phoneticPr fontId="5"/>
  </si>
  <si>
    <t>C49</t>
  </si>
  <si>
    <t>ときがわ町</t>
    <rPh sb="4" eb="5">
      <t>マチ</t>
    </rPh>
    <phoneticPr fontId="5"/>
  </si>
  <si>
    <t>C50</t>
  </si>
  <si>
    <t>長瀞町</t>
    <rPh sb="0" eb="3">
      <t>ナガトロマチ</t>
    </rPh>
    <phoneticPr fontId="5"/>
  </si>
  <si>
    <t>C51</t>
  </si>
  <si>
    <t>C52</t>
  </si>
  <si>
    <t>鳩山町</t>
    <rPh sb="0" eb="2">
      <t>ハトヤマ</t>
    </rPh>
    <rPh sb="2" eb="3">
      <t>マチ</t>
    </rPh>
    <phoneticPr fontId="5"/>
  </si>
  <si>
    <t>C53</t>
  </si>
  <si>
    <t>東秩父村</t>
    <rPh sb="0" eb="3">
      <t>ヒガシチチブ</t>
    </rPh>
    <rPh sb="3" eb="4">
      <t>ムラ</t>
    </rPh>
    <phoneticPr fontId="5"/>
  </si>
  <si>
    <t>C54</t>
  </si>
  <si>
    <t>松伏町</t>
    <rPh sb="0" eb="3">
      <t>マツブシマチ</t>
    </rPh>
    <phoneticPr fontId="3"/>
  </si>
  <si>
    <t>C55</t>
  </si>
  <si>
    <t>美里町</t>
    <rPh sb="0" eb="2">
      <t>ミサト</t>
    </rPh>
    <rPh sb="2" eb="3">
      <t>マチ</t>
    </rPh>
    <phoneticPr fontId="5"/>
  </si>
  <si>
    <t>C56</t>
  </si>
  <si>
    <t>皆野町</t>
    <rPh sb="0" eb="3">
      <t>ミナノマチ</t>
    </rPh>
    <phoneticPr fontId="5"/>
  </si>
  <si>
    <t>C57</t>
  </si>
  <si>
    <t>宮代町</t>
    <rPh sb="0" eb="2">
      <t>ミヤシロ</t>
    </rPh>
    <rPh sb="2" eb="3">
      <t>マチ</t>
    </rPh>
    <phoneticPr fontId="3"/>
  </si>
  <si>
    <t>C58</t>
  </si>
  <si>
    <t>三芳町</t>
    <rPh sb="0" eb="3">
      <t>ミヨシマチ</t>
    </rPh>
    <phoneticPr fontId="3"/>
  </si>
  <si>
    <t>C59</t>
  </si>
  <si>
    <t>毛呂山町</t>
    <rPh sb="0" eb="4">
      <t>モロヤママチ</t>
    </rPh>
    <phoneticPr fontId="5"/>
  </si>
  <si>
    <t>C60</t>
  </si>
  <si>
    <t>横瀬町</t>
    <rPh sb="0" eb="3">
      <t>ヨコゼマチ</t>
    </rPh>
    <phoneticPr fontId="5"/>
  </si>
  <si>
    <t>C61</t>
  </si>
  <si>
    <t>吉見町</t>
    <rPh sb="0" eb="2">
      <t>ヨシミ</t>
    </rPh>
    <rPh sb="2" eb="3">
      <t>マチ</t>
    </rPh>
    <phoneticPr fontId="5"/>
  </si>
  <si>
    <t>C62</t>
  </si>
  <si>
    <t>寄居町</t>
    <rPh sb="0" eb="3">
      <t>ヨリイマチ</t>
    </rPh>
    <phoneticPr fontId="5"/>
  </si>
  <si>
    <t>C63</t>
  </si>
  <si>
    <t>嵐山町</t>
    <rPh sb="0" eb="3">
      <t>ランザンマチ</t>
    </rPh>
    <phoneticPr fontId="5"/>
  </si>
  <si>
    <t>町村計</t>
    <rPh sb="0" eb="2">
      <t>チョウソン</t>
    </rPh>
    <rPh sb="2" eb="3">
      <t>ケイ</t>
    </rPh>
    <phoneticPr fontId="3"/>
  </si>
  <si>
    <t>令和５年度図書館費予算（当初）　（千円）</t>
    <rPh sb="0" eb="2">
      <t>レイワ</t>
    </rPh>
    <rPh sb="3" eb="5">
      <t>ネンド</t>
    </rPh>
    <rPh sb="4" eb="5">
      <t>ド</t>
    </rPh>
    <rPh sb="5" eb="8">
      <t>トショカン</t>
    </rPh>
    <rPh sb="8" eb="9">
      <t>ヒ</t>
    </rPh>
    <rPh sb="9" eb="11">
      <t>ヨサン</t>
    </rPh>
    <rPh sb="12" eb="14">
      <t>トウショ</t>
    </rPh>
    <rPh sb="17" eb="19">
      <t>センエン</t>
    </rPh>
    <phoneticPr fontId="3"/>
  </si>
  <si>
    <t>令和５年度各自治体一般会計当初予算（千円）</t>
    <rPh sb="0" eb="2">
      <t>レイワ</t>
    </rPh>
    <rPh sb="3" eb="5">
      <t>ネンド</t>
    </rPh>
    <rPh sb="4" eb="5">
      <t>ド</t>
    </rPh>
    <rPh sb="5" eb="6">
      <t>カク</t>
    </rPh>
    <rPh sb="6" eb="9">
      <t>ジチタイ</t>
    </rPh>
    <rPh sb="9" eb="11">
      <t>イッパン</t>
    </rPh>
    <rPh sb="11" eb="13">
      <t>カイケイ</t>
    </rPh>
    <rPh sb="13" eb="15">
      <t>トウショ</t>
    </rPh>
    <rPh sb="15" eb="17">
      <t>ヨサン</t>
    </rPh>
    <rPh sb="18" eb="20">
      <t>センエン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</si>
</sst>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8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游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Ｐ明朝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2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ill="0" applyBorder="0" applyAlignment="0" applyProtection="0">
      <alignment vertical="center"/>
    </xf>
    <xf numFmtId="0" fontId="2" fillId="0" borderId="0">
      <alignment vertical="center"/>
    </xf>
    <xf numFmtId="0" fontId="7" fillId="0" borderId="0">
      <alignment vertical="center"/>
    </xf>
  </cellStyleXfs>
  <cellXfs count="151">
    <xf numFmtId="0" fontId="0" fillId="0" borderId="0" xfId="0">
      <alignment vertical="center"/>
    </xf>
    <xf numFmtId="0" fontId="9" fillId="0" borderId="0" xfId="1" applyFont="1" applyAlignment="1" applyProtection="1">
      <alignment horizontal="center" vertical="center"/>
    </xf>
    <xf numFmtId="0" fontId="11" fillId="0" borderId="0" xfId="1" applyFont="1" applyProtection="1">
      <alignment vertical="center"/>
      <protection locked="0"/>
    </xf>
    <xf numFmtId="0" fontId="10" fillId="0" borderId="0" xfId="1" applyFont="1" applyFill="1" applyBorder="1" applyProtection="1">
      <alignment vertical="center"/>
      <protection locked="0"/>
    </xf>
    <xf numFmtId="0" fontId="9" fillId="0" borderId="0" xfId="1" applyFont="1" applyProtection="1">
      <alignment vertical="center"/>
      <protection locked="0"/>
    </xf>
    <xf numFmtId="0" fontId="9" fillId="0" borderId="0" xfId="1" applyFont="1" applyFill="1" applyProtection="1">
      <alignment vertical="center"/>
      <protection locked="0"/>
    </xf>
    <xf numFmtId="0" fontId="9" fillId="0" borderId="0" xfId="1" applyFont="1" applyFill="1" applyAlignment="1" applyProtection="1">
      <alignment vertical="center"/>
      <protection locked="0"/>
    </xf>
    <xf numFmtId="0" fontId="10" fillId="0" borderId="0" xfId="1" applyFont="1" applyFill="1" applyProtection="1">
      <alignment vertical="center"/>
      <protection locked="0"/>
    </xf>
    <xf numFmtId="0" fontId="8" fillId="0" borderId="0" xfId="1" applyFont="1" applyProtection="1">
      <alignment vertical="center"/>
      <protection locked="0"/>
    </xf>
    <xf numFmtId="176" fontId="16" fillId="0" borderId="12" xfId="1" applyNumberFormat="1" applyFont="1" applyBorder="1" applyProtection="1">
      <alignment vertical="center"/>
      <protection locked="0"/>
    </xf>
    <xf numFmtId="176" fontId="16" fillId="0" borderId="14" xfId="1" applyNumberFormat="1" applyFont="1" applyBorder="1" applyProtection="1">
      <alignment vertical="center"/>
      <protection locked="0"/>
    </xf>
    <xf numFmtId="176" fontId="16" fillId="0" borderId="25" xfId="1" applyNumberFormat="1" applyFont="1" applyFill="1" applyBorder="1" applyAlignment="1" applyProtection="1">
      <alignment horizontal="center" vertical="center"/>
      <protection locked="0"/>
    </xf>
    <xf numFmtId="176" fontId="16" fillId="0" borderId="25" xfId="1" applyNumberFormat="1" applyFont="1" applyBorder="1" applyAlignment="1" applyProtection="1">
      <alignment horizontal="center" vertical="center"/>
      <protection locked="0"/>
    </xf>
    <xf numFmtId="176" fontId="16" fillId="0" borderId="26" xfId="1" applyNumberFormat="1" applyFont="1" applyBorder="1" applyAlignment="1" applyProtection="1">
      <alignment horizontal="center" vertical="center"/>
      <protection locked="0"/>
    </xf>
    <xf numFmtId="176" fontId="16" fillId="0" borderId="13" xfId="1" applyNumberFormat="1" applyFont="1" applyBorder="1" applyProtection="1">
      <alignment vertical="center"/>
      <protection locked="0"/>
    </xf>
    <xf numFmtId="176" fontId="16" fillId="0" borderId="21" xfId="1" applyNumberFormat="1" applyFont="1" applyBorder="1" applyProtection="1">
      <alignment vertical="center"/>
      <protection locked="0"/>
    </xf>
    <xf numFmtId="0" fontId="8" fillId="0" borderId="0" xfId="1" applyFont="1">
      <alignment vertical="center"/>
    </xf>
    <xf numFmtId="0" fontId="13" fillId="0" borderId="0" xfId="1" applyFont="1">
      <alignment vertical="center"/>
    </xf>
    <xf numFmtId="0" fontId="13" fillId="0" borderId="0" xfId="1" applyFont="1" applyFill="1" applyProtection="1">
      <alignment vertical="center"/>
      <protection locked="0"/>
    </xf>
    <xf numFmtId="38" fontId="12" fillId="0" borderId="0" xfId="3" applyFont="1" applyFill="1">
      <alignment vertical="center"/>
    </xf>
    <xf numFmtId="0" fontId="12" fillId="0" borderId="0" xfId="1" applyFont="1" applyFill="1">
      <alignment vertical="center"/>
    </xf>
    <xf numFmtId="0" fontId="13" fillId="0" borderId="0" xfId="1" applyFont="1" applyFill="1">
      <alignment vertical="center"/>
    </xf>
    <xf numFmtId="0" fontId="8" fillId="2" borderId="0" xfId="1" applyFont="1" applyFill="1">
      <alignment vertical="center"/>
    </xf>
    <xf numFmtId="0" fontId="8" fillId="3" borderId="0" xfId="1" applyFont="1" applyFill="1">
      <alignment vertical="center"/>
    </xf>
    <xf numFmtId="0" fontId="15" fillId="0" borderId="0" xfId="1" applyFont="1" applyBorder="1">
      <alignment vertical="center"/>
    </xf>
    <xf numFmtId="0" fontId="2" fillId="0" borderId="0" xfId="1" applyFont="1">
      <alignment vertical="center"/>
    </xf>
    <xf numFmtId="0" fontId="16" fillId="0" borderId="49" xfId="1" applyNumberFormat="1" applyFont="1" applyFill="1" applyBorder="1" applyAlignment="1">
      <alignment horizontal="center" vertical="center"/>
    </xf>
    <xf numFmtId="0" fontId="16" fillId="0" borderId="42" xfId="1" applyFont="1" applyFill="1" applyBorder="1">
      <alignment vertical="center"/>
    </xf>
    <xf numFmtId="176" fontId="16" fillId="0" borderId="13" xfId="1" applyNumberFormat="1" applyFont="1" applyFill="1" applyBorder="1" applyProtection="1">
      <alignment vertical="center"/>
    </xf>
    <xf numFmtId="0" fontId="16" fillId="0" borderId="50" xfId="1" applyNumberFormat="1" applyFont="1" applyFill="1" applyBorder="1" applyAlignment="1">
      <alignment horizontal="center" vertical="center"/>
    </xf>
    <xf numFmtId="0" fontId="16" fillId="0" borderId="11" xfId="1" quotePrefix="1" applyNumberFormat="1" applyFont="1" applyFill="1" applyBorder="1" applyAlignment="1">
      <alignment horizontal="center" vertical="center"/>
    </xf>
    <xf numFmtId="0" fontId="16" fillId="0" borderId="12" xfId="1" applyFont="1" applyFill="1" applyBorder="1" applyAlignment="1">
      <alignment vertical="center" shrinkToFit="1"/>
    </xf>
    <xf numFmtId="0" fontId="16" fillId="0" borderId="42" xfId="1" applyFont="1" applyFill="1" applyBorder="1" applyAlignment="1">
      <alignment vertical="center" shrinkToFit="1"/>
    </xf>
    <xf numFmtId="176" fontId="16" fillId="0" borderId="14" xfId="1" applyNumberFormat="1" applyFont="1" applyFill="1" applyBorder="1" applyProtection="1">
      <alignment vertical="center"/>
      <protection locked="0"/>
    </xf>
    <xf numFmtId="0" fontId="16" fillId="0" borderId="49" xfId="1" applyFont="1" applyBorder="1" applyAlignment="1">
      <alignment horizontal="center" vertical="center"/>
    </xf>
    <xf numFmtId="0" fontId="16" fillId="0" borderId="42" xfId="1" applyFont="1" applyBorder="1" applyAlignment="1">
      <alignment vertical="center" shrinkToFit="1"/>
    </xf>
    <xf numFmtId="176" fontId="16" fillId="0" borderId="13" xfId="1" applyNumberFormat="1" applyFont="1" applyFill="1" applyBorder="1" applyProtection="1">
      <alignment vertical="center"/>
      <protection locked="0"/>
    </xf>
    <xf numFmtId="176" fontId="16" fillId="0" borderId="20" xfId="1" applyNumberFormat="1" applyFont="1" applyFill="1" applyBorder="1" applyProtection="1">
      <alignment vertical="center"/>
      <protection locked="0"/>
    </xf>
    <xf numFmtId="0" fontId="16" fillId="0" borderId="44" xfId="1" applyFont="1" applyFill="1" applyBorder="1" applyAlignment="1">
      <alignment vertical="center" shrinkToFit="1"/>
    </xf>
    <xf numFmtId="176" fontId="16" fillId="0" borderId="14" xfId="1" applyNumberFormat="1" applyFont="1" applyBorder="1" applyAlignment="1" applyProtection="1">
      <alignment vertical="center"/>
      <protection locked="0"/>
    </xf>
    <xf numFmtId="176" fontId="16" fillId="0" borderId="12" xfId="1" applyNumberFormat="1" applyFont="1" applyFill="1" applyBorder="1" applyProtection="1">
      <alignment vertical="center"/>
      <protection locked="0"/>
    </xf>
    <xf numFmtId="176" fontId="2" fillId="0" borderId="0" xfId="1" applyNumberFormat="1" applyFont="1">
      <alignment vertical="center"/>
    </xf>
    <xf numFmtId="176" fontId="16" fillId="0" borderId="21" xfId="1" applyNumberFormat="1" applyFont="1" applyFill="1" applyBorder="1" applyProtection="1">
      <alignment vertical="center"/>
      <protection locked="0"/>
    </xf>
    <xf numFmtId="176" fontId="16" fillId="0" borderId="12" xfId="1" applyNumberFormat="1" applyFont="1" applyBorder="1" applyAlignment="1" applyProtection="1">
      <alignment vertical="center"/>
      <protection locked="0"/>
    </xf>
    <xf numFmtId="176" fontId="16" fillId="0" borderId="21" xfId="1" applyNumberFormat="1" applyFont="1" applyBorder="1" applyAlignment="1" applyProtection="1">
      <alignment vertical="center"/>
      <protection locked="0"/>
    </xf>
    <xf numFmtId="176" fontId="16" fillId="0" borderId="13" xfId="1" applyNumberFormat="1" applyFont="1" applyBorder="1" applyAlignment="1" applyProtection="1">
      <alignment vertical="center"/>
      <protection locked="0"/>
    </xf>
    <xf numFmtId="176" fontId="17" fillId="0" borderId="14" xfId="1" applyNumberFormat="1" applyFont="1" applyBorder="1" applyAlignment="1" applyProtection="1">
      <alignment vertical="center"/>
      <protection locked="0"/>
    </xf>
    <xf numFmtId="176" fontId="17" fillId="0" borderId="12" xfId="1" applyNumberFormat="1" applyFont="1" applyBorder="1" applyAlignment="1" applyProtection="1">
      <alignment vertical="center"/>
      <protection locked="0"/>
    </xf>
    <xf numFmtId="176" fontId="17" fillId="0" borderId="21" xfId="1" applyNumberFormat="1" applyFont="1" applyBorder="1" applyAlignment="1" applyProtection="1">
      <alignment vertical="center"/>
      <protection locked="0"/>
    </xf>
    <xf numFmtId="176" fontId="17" fillId="0" borderId="13" xfId="1" applyNumberFormat="1" applyFont="1" applyBorder="1" applyAlignment="1" applyProtection="1">
      <alignment vertical="center"/>
      <protection locked="0"/>
    </xf>
    <xf numFmtId="176" fontId="16" fillId="0" borderId="21" xfId="1" applyNumberFormat="1" applyFont="1" applyBorder="1" applyAlignment="1" applyProtection="1">
      <alignment horizontal="right" vertical="center"/>
      <protection locked="0"/>
    </xf>
    <xf numFmtId="176" fontId="16" fillId="0" borderId="34" xfId="1" applyNumberFormat="1" applyFont="1" applyFill="1" applyBorder="1" applyAlignment="1" applyProtection="1">
      <alignment horizontal="center" vertical="center"/>
      <protection locked="0"/>
    </xf>
    <xf numFmtId="176" fontId="14" fillId="2" borderId="5" xfId="3" applyNumberFormat="1" applyFont="1" applyFill="1" applyBorder="1" applyAlignment="1">
      <alignment horizontal="right" vertical="center"/>
    </xf>
    <xf numFmtId="176" fontId="14" fillId="2" borderId="2" xfId="3" applyNumberFormat="1" applyFont="1" applyFill="1" applyBorder="1" applyAlignment="1">
      <alignment horizontal="right" vertical="center"/>
    </xf>
    <xf numFmtId="176" fontId="14" fillId="2" borderId="3" xfId="3" applyNumberFormat="1" applyFont="1" applyFill="1" applyBorder="1" applyAlignment="1">
      <alignment horizontal="right" vertical="center"/>
    </xf>
    <xf numFmtId="176" fontId="14" fillId="2" borderId="18" xfId="3" applyNumberFormat="1" applyFont="1" applyFill="1" applyBorder="1" applyAlignment="1">
      <alignment horizontal="right" vertical="center"/>
    </xf>
    <xf numFmtId="176" fontId="14" fillId="2" borderId="4" xfId="3" applyNumberFormat="1" applyFont="1" applyFill="1" applyBorder="1" applyAlignment="1">
      <alignment horizontal="right" vertical="center"/>
    </xf>
    <xf numFmtId="176" fontId="14" fillId="2" borderId="6" xfId="3" applyNumberFormat="1" applyFont="1" applyFill="1" applyBorder="1" applyAlignment="1">
      <alignment horizontal="right" vertical="center"/>
    </xf>
    <xf numFmtId="176" fontId="14" fillId="2" borderId="7" xfId="3" applyNumberFormat="1" applyFont="1" applyFill="1" applyBorder="1" applyAlignment="1">
      <alignment horizontal="right" vertical="center"/>
    </xf>
    <xf numFmtId="176" fontId="16" fillId="0" borderId="15" xfId="3" applyNumberFormat="1" applyFont="1" applyFill="1" applyBorder="1" applyAlignment="1">
      <alignment horizontal="right" vertical="center"/>
    </xf>
    <xf numFmtId="176" fontId="2" fillId="0" borderId="46" xfId="1" applyNumberFormat="1" applyFont="1" applyFill="1" applyBorder="1">
      <alignment vertical="center"/>
    </xf>
    <xf numFmtId="176" fontId="16" fillId="0" borderId="46" xfId="1" applyNumberFormat="1" applyFont="1" applyFill="1" applyBorder="1">
      <alignment vertical="center"/>
    </xf>
    <xf numFmtId="176" fontId="16" fillId="0" borderId="14" xfId="1" applyNumberFormat="1" applyFont="1" applyBorder="1" applyAlignment="1" applyProtection="1">
      <alignment horizontal="center" vertical="center"/>
      <protection locked="0"/>
    </xf>
    <xf numFmtId="176" fontId="16" fillId="0" borderId="12" xfId="1" applyNumberFormat="1" applyFont="1" applyBorder="1" applyAlignment="1" applyProtection="1">
      <alignment horizontal="center" vertical="center"/>
      <protection locked="0"/>
    </xf>
    <xf numFmtId="176" fontId="16" fillId="0" borderId="46" xfId="1" applyNumberFormat="1" applyFont="1" applyBorder="1">
      <alignment vertical="center"/>
    </xf>
    <xf numFmtId="176" fontId="16" fillId="0" borderId="46" xfId="3" applyNumberFormat="1" applyFont="1" applyFill="1" applyBorder="1" applyAlignment="1">
      <alignment horizontal="right" vertical="center"/>
    </xf>
    <xf numFmtId="176" fontId="16" fillId="0" borderId="48" xfId="1" applyNumberFormat="1" applyFont="1" applyFill="1" applyBorder="1">
      <alignment vertical="center"/>
    </xf>
    <xf numFmtId="176" fontId="14" fillId="2" borderId="1" xfId="3" applyNumberFormat="1" applyFont="1" applyFill="1" applyBorder="1" applyAlignment="1">
      <alignment horizontal="right" vertical="center"/>
    </xf>
    <xf numFmtId="176" fontId="16" fillId="0" borderId="15" xfId="1" applyNumberFormat="1" applyFont="1" applyFill="1" applyBorder="1" applyAlignment="1">
      <alignment vertical="center"/>
    </xf>
    <xf numFmtId="176" fontId="16" fillId="0" borderId="46" xfId="1" applyNumberFormat="1" applyFont="1" applyFill="1" applyBorder="1" applyAlignment="1">
      <alignment vertical="center"/>
    </xf>
    <xf numFmtId="176" fontId="16" fillId="0" borderId="48" xfId="1" applyNumberFormat="1" applyFont="1" applyFill="1" applyBorder="1" applyAlignment="1">
      <alignment vertical="center"/>
    </xf>
    <xf numFmtId="176" fontId="17" fillId="0" borderId="15" xfId="1" applyNumberFormat="1" applyFont="1" applyFill="1" applyBorder="1" applyAlignment="1">
      <alignment vertical="center"/>
    </xf>
    <xf numFmtId="176" fontId="17" fillId="0" borderId="46" xfId="1" applyNumberFormat="1" applyFont="1" applyFill="1" applyBorder="1" applyAlignment="1">
      <alignment vertical="center"/>
    </xf>
    <xf numFmtId="176" fontId="17" fillId="0" borderId="48" xfId="1" applyNumberFormat="1" applyFont="1" applyFill="1" applyBorder="1" applyAlignment="1">
      <alignment vertical="center"/>
    </xf>
    <xf numFmtId="176" fontId="16" fillId="0" borderId="29" xfId="1" applyNumberFormat="1" applyFont="1" applyFill="1" applyBorder="1" applyAlignment="1">
      <alignment vertical="center"/>
    </xf>
    <xf numFmtId="176" fontId="14" fillId="2" borderId="5" xfId="1" applyNumberFormat="1" applyFont="1" applyFill="1" applyBorder="1" applyAlignment="1">
      <alignment horizontal="right" vertical="center"/>
    </xf>
    <xf numFmtId="176" fontId="14" fillId="2" borderId="2" xfId="1" applyNumberFormat="1" applyFont="1" applyFill="1" applyBorder="1" applyAlignment="1">
      <alignment horizontal="right" vertical="center"/>
    </xf>
    <xf numFmtId="176" fontId="14" fillId="2" borderId="3" xfId="1" applyNumberFormat="1" applyFont="1" applyFill="1" applyBorder="1" applyAlignment="1">
      <alignment horizontal="right" vertical="center"/>
    </xf>
    <xf numFmtId="176" fontId="14" fillId="2" borderId="1" xfId="1" applyNumberFormat="1" applyFont="1" applyFill="1" applyBorder="1" applyAlignment="1">
      <alignment horizontal="right" vertical="center"/>
    </xf>
    <xf numFmtId="176" fontId="14" fillId="2" borderId="6" xfId="1" applyNumberFormat="1" applyFont="1" applyFill="1" applyBorder="1" applyAlignment="1">
      <alignment horizontal="right" vertical="center"/>
    </xf>
    <xf numFmtId="176" fontId="14" fillId="2" borderId="7" xfId="1" applyNumberFormat="1" applyFont="1" applyFill="1" applyBorder="1" applyAlignment="1">
      <alignment horizontal="right" vertical="center"/>
    </xf>
    <xf numFmtId="38" fontId="2" fillId="0" borderId="0" xfId="3" applyFont="1">
      <alignment vertical="center"/>
    </xf>
    <xf numFmtId="0" fontId="16" fillId="0" borderId="37" xfId="1" applyNumberFormat="1" applyFont="1" applyFill="1" applyBorder="1" applyAlignment="1">
      <alignment horizontal="center" vertical="center"/>
    </xf>
    <xf numFmtId="0" fontId="16" fillId="0" borderId="27" xfId="1" applyNumberFormat="1" applyFont="1" applyFill="1" applyBorder="1" applyAlignment="1" applyProtection="1">
      <alignment horizontal="center" vertical="center"/>
      <protection locked="0"/>
    </xf>
    <xf numFmtId="0" fontId="16" fillId="0" borderId="12" xfId="1" applyFont="1" applyFill="1" applyBorder="1" applyProtection="1">
      <alignment vertical="center"/>
      <protection locked="0"/>
    </xf>
    <xf numFmtId="176" fontId="16" fillId="0" borderId="19" xfId="1" applyNumberFormat="1" applyFont="1" applyFill="1" applyBorder="1" applyProtection="1">
      <alignment vertical="center"/>
    </xf>
    <xf numFmtId="176" fontId="16" fillId="0" borderId="19" xfId="1" applyNumberFormat="1" applyFont="1" applyFill="1" applyBorder="1">
      <alignment vertical="center"/>
    </xf>
    <xf numFmtId="176" fontId="16" fillId="0" borderId="13" xfId="1" applyNumberFormat="1" applyFont="1" applyFill="1" applyBorder="1">
      <alignment vertical="center"/>
    </xf>
    <xf numFmtId="176" fontId="16" fillId="0" borderId="19" xfId="1" applyNumberFormat="1" applyFont="1" applyFill="1" applyBorder="1" applyAlignment="1" applyProtection="1">
      <alignment vertical="center"/>
    </xf>
    <xf numFmtId="176" fontId="16" fillId="0" borderId="13" xfId="1" applyNumberFormat="1" applyFont="1" applyFill="1" applyBorder="1" applyAlignment="1" applyProtection="1">
      <alignment vertical="center"/>
    </xf>
    <xf numFmtId="176" fontId="17" fillId="0" borderId="19" xfId="1" applyNumberFormat="1" applyFont="1" applyFill="1" applyBorder="1" applyAlignment="1" applyProtection="1">
      <alignment vertical="center"/>
    </xf>
    <xf numFmtId="176" fontId="17" fillId="0" borderId="13" xfId="1" applyNumberFormat="1" applyFont="1" applyFill="1" applyBorder="1" applyAlignment="1" applyProtection="1">
      <alignment vertical="center"/>
    </xf>
    <xf numFmtId="0" fontId="8" fillId="0" borderId="0" xfId="1" applyFont="1" applyFill="1">
      <alignment vertical="center"/>
    </xf>
    <xf numFmtId="0" fontId="16" fillId="0" borderId="55" xfId="1" applyNumberFormat="1" applyFont="1" applyFill="1" applyBorder="1" applyAlignment="1">
      <alignment horizontal="center" vertical="center"/>
    </xf>
    <xf numFmtId="0" fontId="16" fillId="0" borderId="53" xfId="1" applyFont="1" applyFill="1" applyBorder="1" applyAlignment="1">
      <alignment vertical="center" shrinkToFit="1"/>
    </xf>
    <xf numFmtId="176" fontId="16" fillId="0" borderId="54" xfId="1" applyNumberFormat="1" applyFont="1" applyFill="1" applyBorder="1" applyAlignment="1">
      <alignment vertical="center"/>
    </xf>
    <xf numFmtId="176" fontId="16" fillId="0" borderId="54" xfId="1" applyNumberFormat="1" applyFont="1" applyFill="1" applyBorder="1">
      <alignment vertical="center"/>
    </xf>
    <xf numFmtId="176" fontId="16" fillId="0" borderId="14" xfId="1" applyNumberFormat="1" applyFont="1" applyFill="1" applyBorder="1" applyAlignment="1" applyProtection="1">
      <alignment vertical="center"/>
      <protection locked="0"/>
    </xf>
    <xf numFmtId="176" fontId="16" fillId="0" borderId="12" xfId="1" applyNumberFormat="1" applyFont="1" applyFill="1" applyBorder="1" applyAlignment="1" applyProtection="1">
      <alignment vertical="center"/>
      <protection locked="0"/>
    </xf>
    <xf numFmtId="176" fontId="16" fillId="0" borderId="21" xfId="1" applyNumberFormat="1" applyFont="1" applyFill="1" applyBorder="1" applyAlignment="1" applyProtection="1">
      <alignment vertical="center"/>
      <protection locked="0"/>
    </xf>
    <xf numFmtId="176" fontId="16" fillId="0" borderId="13" xfId="1" applyNumberFormat="1" applyFont="1" applyFill="1" applyBorder="1" applyAlignment="1" applyProtection="1">
      <alignment vertical="center"/>
      <protection locked="0"/>
    </xf>
    <xf numFmtId="176" fontId="17" fillId="0" borderId="19" xfId="1" applyNumberFormat="1" applyFont="1" applyFill="1" applyBorder="1" applyProtection="1">
      <alignment vertical="center"/>
    </xf>
    <xf numFmtId="176" fontId="17" fillId="0" borderId="13" xfId="1" applyNumberFormat="1" applyFont="1" applyFill="1" applyBorder="1" applyProtection="1">
      <alignment vertical="center"/>
    </xf>
    <xf numFmtId="176" fontId="17" fillId="0" borderId="14" xfId="1" applyNumberFormat="1" applyFont="1" applyFill="1" applyBorder="1" applyProtection="1">
      <alignment vertical="center"/>
      <protection locked="0"/>
    </xf>
    <xf numFmtId="176" fontId="17" fillId="0" borderId="12" xfId="1" applyNumberFormat="1" applyFont="1" applyFill="1" applyBorder="1" applyProtection="1">
      <alignment vertical="center"/>
      <protection locked="0"/>
    </xf>
    <xf numFmtId="176" fontId="17" fillId="0" borderId="21" xfId="1" applyNumberFormat="1" applyFont="1" applyFill="1" applyBorder="1" applyProtection="1">
      <alignment vertical="center"/>
      <protection locked="0"/>
    </xf>
    <xf numFmtId="176" fontId="17" fillId="0" borderId="14" xfId="1" applyNumberFormat="1" applyFont="1" applyFill="1" applyBorder="1" applyAlignment="1" applyProtection="1">
      <alignment vertical="center"/>
      <protection locked="0"/>
    </xf>
    <xf numFmtId="176" fontId="17" fillId="0" borderId="12" xfId="1" applyNumberFormat="1" applyFont="1" applyFill="1" applyBorder="1" applyAlignment="1" applyProtection="1">
      <alignment vertical="center"/>
      <protection locked="0"/>
    </xf>
    <xf numFmtId="176" fontId="17" fillId="0" borderId="21" xfId="1" applyNumberFormat="1" applyFont="1" applyFill="1" applyBorder="1" applyAlignment="1" applyProtection="1">
      <alignment vertical="center"/>
      <protection locked="0"/>
    </xf>
    <xf numFmtId="176" fontId="17" fillId="0" borderId="19" xfId="1" applyNumberFormat="1" applyFont="1" applyFill="1" applyBorder="1">
      <alignment vertical="center"/>
    </xf>
    <xf numFmtId="176" fontId="17" fillId="0" borderId="13" xfId="1" applyNumberFormat="1" applyFont="1" applyFill="1" applyBorder="1">
      <alignment vertical="center"/>
    </xf>
    <xf numFmtId="176" fontId="17" fillId="0" borderId="13" xfId="1" applyNumberFormat="1" applyFont="1" applyFill="1" applyBorder="1" applyProtection="1">
      <alignment vertical="center"/>
      <protection locked="0"/>
    </xf>
    <xf numFmtId="176" fontId="17" fillId="0" borderId="13" xfId="1" applyNumberFormat="1" applyFont="1" applyFill="1" applyBorder="1" applyAlignment="1" applyProtection="1">
      <alignment vertical="center"/>
      <protection locked="0"/>
    </xf>
    <xf numFmtId="176" fontId="14" fillId="2" borderId="7" xfId="3" applyNumberFormat="1" applyFont="1" applyFill="1" applyBorder="1" applyAlignment="1">
      <alignment horizontal="right" vertical="center" shrinkToFit="1"/>
    </xf>
    <xf numFmtId="176" fontId="17" fillId="0" borderId="52" xfId="1" applyNumberFormat="1" applyFont="1" applyFill="1" applyBorder="1">
      <alignment vertical="center"/>
    </xf>
    <xf numFmtId="176" fontId="17" fillId="0" borderId="51" xfId="1" applyNumberFormat="1" applyFont="1" applyFill="1" applyBorder="1" applyAlignment="1" applyProtection="1">
      <alignment vertical="center"/>
      <protection locked="0"/>
    </xf>
    <xf numFmtId="176" fontId="17" fillId="0" borderId="53" xfId="1" applyNumberFormat="1" applyFont="1" applyFill="1" applyBorder="1" applyAlignment="1" applyProtection="1">
      <alignment vertical="center"/>
      <protection locked="0"/>
    </xf>
    <xf numFmtId="176" fontId="17" fillId="0" borderId="19" xfId="1" applyNumberFormat="1" applyFont="1" applyFill="1" applyBorder="1" applyAlignment="1" applyProtection="1">
      <alignment vertical="center"/>
      <protection locked="0"/>
    </xf>
    <xf numFmtId="38" fontId="8" fillId="0" borderId="0" xfId="3" applyFont="1" applyFill="1">
      <alignment vertical="center"/>
    </xf>
    <xf numFmtId="38" fontId="13" fillId="0" borderId="0" xfId="3" applyFont="1" applyFill="1">
      <alignment vertical="center"/>
    </xf>
    <xf numFmtId="176" fontId="16" fillId="0" borderId="42" xfId="1" applyNumberFormat="1" applyFont="1" applyBorder="1" applyAlignment="1" applyProtection="1">
      <alignment horizontal="center" vertical="center" wrapText="1"/>
      <protection locked="0"/>
    </xf>
    <xf numFmtId="176" fontId="16" fillId="0" borderId="16" xfId="1" applyNumberFormat="1" applyFont="1" applyBorder="1" applyAlignment="1" applyProtection="1">
      <alignment horizontal="center" vertical="center"/>
      <protection locked="0"/>
    </xf>
    <xf numFmtId="176" fontId="16" fillId="0" borderId="10" xfId="1" applyNumberFormat="1" applyFont="1" applyFill="1" applyBorder="1" applyAlignment="1">
      <alignment horizontal="right" vertical="center"/>
    </xf>
    <xf numFmtId="176" fontId="16" fillId="0" borderId="41" xfId="1" applyNumberFormat="1" applyFont="1" applyFill="1" applyBorder="1" applyAlignment="1">
      <alignment horizontal="right" vertical="center"/>
    </xf>
    <xf numFmtId="0" fontId="14" fillId="2" borderId="17" xfId="1" applyFont="1" applyFill="1" applyBorder="1" applyAlignment="1">
      <alignment horizontal="center" vertical="center"/>
    </xf>
    <xf numFmtId="0" fontId="14" fillId="2" borderId="1" xfId="1" applyFont="1" applyFill="1" applyBorder="1" applyAlignment="1">
      <alignment horizontal="center" vertical="center"/>
    </xf>
    <xf numFmtId="0" fontId="2" fillId="0" borderId="24" xfId="1" applyFont="1" applyFill="1" applyBorder="1" applyAlignment="1">
      <alignment horizontal="left" vertical="center" wrapText="1"/>
    </xf>
    <xf numFmtId="0" fontId="2" fillId="0" borderId="24" xfId="1" applyFont="1" applyFill="1" applyBorder="1" applyAlignment="1">
      <alignment horizontal="left" vertical="center"/>
    </xf>
    <xf numFmtId="0" fontId="16" fillId="0" borderId="39" xfId="1" applyFont="1" applyBorder="1" applyAlignment="1" applyProtection="1">
      <alignment horizontal="center" vertical="center" wrapText="1"/>
      <protection locked="0"/>
    </xf>
    <xf numFmtId="0" fontId="16" fillId="0" borderId="9" xfId="1" applyFont="1" applyBorder="1" applyAlignment="1" applyProtection="1">
      <alignment horizontal="center" vertical="center"/>
      <protection locked="0"/>
    </xf>
    <xf numFmtId="0" fontId="16" fillId="0" borderId="35" xfId="1" applyFont="1" applyBorder="1" applyAlignment="1" applyProtection="1">
      <alignment horizontal="center" vertical="center"/>
      <protection locked="0"/>
    </xf>
    <xf numFmtId="0" fontId="16" fillId="0" borderId="23" xfId="1" applyFont="1" applyBorder="1" applyAlignment="1" applyProtection="1">
      <alignment horizontal="center" vertical="center"/>
      <protection locked="0"/>
    </xf>
    <xf numFmtId="0" fontId="16" fillId="0" borderId="38" xfId="1" applyFont="1" applyBorder="1" applyAlignment="1" applyProtection="1">
      <alignment horizontal="center" vertical="center"/>
      <protection locked="0"/>
    </xf>
    <xf numFmtId="0" fontId="16" fillId="0" borderId="36" xfId="1" applyFont="1" applyBorder="1" applyAlignment="1" applyProtection="1">
      <alignment horizontal="center" vertical="center"/>
      <protection locked="0"/>
    </xf>
    <xf numFmtId="176" fontId="16" fillId="0" borderId="32" xfId="1" applyNumberFormat="1" applyFont="1" applyBorder="1" applyAlignment="1" applyProtection="1">
      <alignment horizontal="center" vertical="center"/>
      <protection locked="0"/>
    </xf>
    <xf numFmtId="176" fontId="16" fillId="0" borderId="31" xfId="1" applyNumberFormat="1" applyFont="1" applyBorder="1" applyAlignment="1" applyProtection="1">
      <alignment horizontal="center" vertical="center"/>
      <protection locked="0"/>
    </xf>
    <xf numFmtId="176" fontId="16" fillId="0" borderId="8" xfId="1" applyNumberFormat="1" applyFont="1" applyBorder="1" applyAlignment="1" applyProtection="1">
      <alignment horizontal="center" vertical="center"/>
      <protection locked="0"/>
    </xf>
    <xf numFmtId="176" fontId="16" fillId="0" borderId="28" xfId="1" applyNumberFormat="1" applyFont="1" applyBorder="1" applyAlignment="1" applyProtection="1">
      <alignment horizontal="center" vertical="center"/>
      <protection locked="0"/>
    </xf>
    <xf numFmtId="38" fontId="16" fillId="0" borderId="30" xfId="3" applyFont="1" applyBorder="1" applyAlignment="1" applyProtection="1">
      <alignment horizontal="center" vertical="center" wrapText="1"/>
      <protection locked="0"/>
    </xf>
    <xf numFmtId="38" fontId="16" fillId="0" borderId="46" xfId="3" applyFont="1" applyBorder="1" applyAlignment="1" applyProtection="1">
      <alignment horizontal="center" vertical="center" wrapText="1"/>
      <protection locked="0"/>
    </xf>
    <xf numFmtId="38" fontId="16" fillId="0" borderId="22" xfId="3" applyFont="1" applyBorder="1" applyAlignment="1" applyProtection="1">
      <alignment horizontal="center" vertical="center" wrapText="1"/>
      <protection locked="0"/>
    </xf>
    <xf numFmtId="176" fontId="16" fillId="0" borderId="20" xfId="1" applyNumberFormat="1" applyFont="1" applyBorder="1" applyAlignment="1" applyProtection="1">
      <alignment horizontal="center" vertical="center"/>
      <protection locked="0"/>
    </xf>
    <xf numFmtId="176" fontId="16" fillId="0" borderId="40" xfId="1" applyNumberFormat="1" applyFont="1" applyBorder="1" applyAlignment="1" applyProtection="1">
      <alignment horizontal="center" vertical="center"/>
      <protection locked="0"/>
    </xf>
    <xf numFmtId="176" fontId="16" fillId="0" borderId="47" xfId="1" applyNumberFormat="1" applyFont="1" applyBorder="1" applyAlignment="1" applyProtection="1">
      <alignment horizontal="center" vertical="center"/>
      <protection locked="0"/>
    </xf>
    <xf numFmtId="176" fontId="16" fillId="0" borderId="45" xfId="1" applyNumberFormat="1" applyFont="1" applyBorder="1" applyAlignment="1" applyProtection="1">
      <alignment horizontal="center" vertical="center"/>
      <protection locked="0"/>
    </xf>
    <xf numFmtId="0" fontId="14" fillId="2" borderId="17" xfId="1" applyNumberFormat="1" applyFont="1" applyFill="1" applyBorder="1" applyAlignment="1">
      <alignment horizontal="center" vertical="center"/>
    </xf>
    <xf numFmtId="0" fontId="14" fillId="2" borderId="1" xfId="1" applyNumberFormat="1" applyFont="1" applyFill="1" applyBorder="1" applyAlignment="1">
      <alignment horizontal="center" vertical="center"/>
    </xf>
    <xf numFmtId="176" fontId="16" fillId="0" borderId="47" xfId="1" applyNumberFormat="1" applyFont="1" applyBorder="1" applyAlignment="1" applyProtection="1">
      <alignment horizontal="center" vertical="center" wrapText="1"/>
      <protection locked="0"/>
    </xf>
    <xf numFmtId="176" fontId="16" fillId="0" borderId="33" xfId="1" applyNumberFormat="1" applyFont="1" applyBorder="1" applyAlignment="1" applyProtection="1">
      <alignment horizontal="center" vertical="center" wrapText="1"/>
      <protection locked="0"/>
    </xf>
    <xf numFmtId="176" fontId="16" fillId="0" borderId="43" xfId="1" applyNumberFormat="1" applyFont="1" applyBorder="1" applyAlignment="1" applyProtection="1">
      <alignment horizontal="center" vertical="center" wrapText="1"/>
      <protection locked="0"/>
    </xf>
    <xf numFmtId="176" fontId="16" fillId="0" borderId="26" xfId="1" applyNumberFormat="1" applyFont="1" applyBorder="1" applyAlignment="1" applyProtection="1">
      <alignment horizontal="center" vertical="center" wrapText="1"/>
      <protection locked="0"/>
    </xf>
  </cellXfs>
  <cellStyles count="7">
    <cellStyle name="Normal" xfId="6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3" xfId="4" xr:uid="{00000000-0005-0000-0000-000003000000}"/>
    <cellStyle name="標準" xfId="0" builtinId="0"/>
    <cellStyle name="標準 2" xfId="1" xr:uid="{00000000-0005-0000-0000-000005000000}"/>
    <cellStyle name="標準 2 2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0E0C4-13C6-4BA5-BAD5-D78ED33497B3}">
  <sheetPr>
    <tabColor rgb="FF00B0F0"/>
  </sheetPr>
  <dimension ref="A1:AK83"/>
  <sheetViews>
    <sheetView tabSelected="1" topLeftCell="A79" zoomScaleNormal="100" zoomScaleSheetLayoutView="100" workbookViewId="0">
      <selection activeCell="J89" sqref="J89"/>
    </sheetView>
  </sheetViews>
  <sheetFormatPr defaultRowHeight="23.1" customHeight="1"/>
  <cols>
    <col min="1" max="1" width="3.5" style="2" bestFit="1" customWidth="1"/>
    <col min="2" max="2" width="3.75" style="25" bestFit="1" customWidth="1"/>
    <col min="3" max="3" width="16.375" style="25" bestFit="1" customWidth="1"/>
    <col min="4" max="4" width="14" style="25" bestFit="1" customWidth="1"/>
    <col min="5" max="5" width="12.75" style="25" bestFit="1" customWidth="1"/>
    <col min="6" max="6" width="12.75" style="25" customWidth="1"/>
    <col min="7" max="7" width="11.625" style="25" bestFit="1" customWidth="1"/>
    <col min="8" max="9" width="10.375" style="25" customWidth="1"/>
    <col min="10" max="10" width="14.125" style="25" bestFit="1" customWidth="1"/>
    <col min="11" max="11" width="11.625" style="25" customWidth="1"/>
    <col min="12" max="12" width="8.75" style="25" customWidth="1"/>
    <col min="13" max="13" width="14.875" style="81" customWidth="1"/>
    <col min="14" max="14" width="1" style="92" customWidth="1"/>
    <col min="15" max="37" width="9" style="92"/>
    <col min="38" max="257" width="9" style="16"/>
    <col min="258" max="258" width="3.625" style="16" bestFit="1" customWidth="1"/>
    <col min="259" max="259" width="13.25" style="16" customWidth="1"/>
    <col min="260" max="260" width="12.625" style="16" bestFit="1" customWidth="1"/>
    <col min="261" max="261" width="11.5" style="16" bestFit="1" customWidth="1"/>
    <col min="262" max="262" width="10.25" style="16" bestFit="1" customWidth="1"/>
    <col min="263" max="263" width="10.125" style="16" bestFit="1" customWidth="1"/>
    <col min="264" max="265" width="9.375" style="16" bestFit="1" customWidth="1"/>
    <col min="266" max="266" width="12.125" style="16" customWidth="1"/>
    <col min="267" max="267" width="10.375" style="16" bestFit="1" customWidth="1"/>
    <col min="268" max="268" width="9.875" style="16" customWidth="1"/>
    <col min="269" max="269" width="13.5" style="16" customWidth="1"/>
    <col min="270" max="270" width="1" style="16" customWidth="1"/>
    <col min="271" max="513" width="9" style="16"/>
    <col min="514" max="514" width="3.625" style="16" bestFit="1" customWidth="1"/>
    <col min="515" max="515" width="13.25" style="16" customWidth="1"/>
    <col min="516" max="516" width="12.625" style="16" bestFit="1" customWidth="1"/>
    <col min="517" max="517" width="11.5" style="16" bestFit="1" customWidth="1"/>
    <col min="518" max="518" width="10.25" style="16" bestFit="1" customWidth="1"/>
    <col min="519" max="519" width="10.125" style="16" bestFit="1" customWidth="1"/>
    <col min="520" max="521" width="9.375" style="16" bestFit="1" customWidth="1"/>
    <col min="522" max="522" width="12.125" style="16" customWidth="1"/>
    <col min="523" max="523" width="10.375" style="16" bestFit="1" customWidth="1"/>
    <col min="524" max="524" width="9.875" style="16" customWidth="1"/>
    <col min="525" max="525" width="13.5" style="16" customWidth="1"/>
    <col min="526" max="526" width="1" style="16" customWidth="1"/>
    <col min="527" max="769" width="9" style="16"/>
    <col min="770" max="770" width="3.625" style="16" bestFit="1" customWidth="1"/>
    <col min="771" max="771" width="13.25" style="16" customWidth="1"/>
    <col min="772" max="772" width="12.625" style="16" bestFit="1" customWidth="1"/>
    <col min="773" max="773" width="11.5" style="16" bestFit="1" customWidth="1"/>
    <col min="774" max="774" width="10.25" style="16" bestFit="1" customWidth="1"/>
    <col min="775" max="775" width="10.125" style="16" bestFit="1" customWidth="1"/>
    <col min="776" max="777" width="9.375" style="16" bestFit="1" customWidth="1"/>
    <col min="778" max="778" width="12.125" style="16" customWidth="1"/>
    <col min="779" max="779" width="10.375" style="16" bestFit="1" customWidth="1"/>
    <col min="780" max="780" width="9.875" style="16" customWidth="1"/>
    <col min="781" max="781" width="13.5" style="16" customWidth="1"/>
    <col min="782" max="782" width="1" style="16" customWidth="1"/>
    <col min="783" max="1025" width="9" style="16"/>
    <col min="1026" max="1026" width="3.625" style="16" bestFit="1" customWidth="1"/>
    <col min="1027" max="1027" width="13.25" style="16" customWidth="1"/>
    <col min="1028" max="1028" width="12.625" style="16" bestFit="1" customWidth="1"/>
    <col min="1029" max="1029" width="11.5" style="16" bestFit="1" customWidth="1"/>
    <col min="1030" max="1030" width="10.25" style="16" bestFit="1" customWidth="1"/>
    <col min="1031" max="1031" width="10.125" style="16" bestFit="1" customWidth="1"/>
    <col min="1032" max="1033" width="9.375" style="16" bestFit="1" customWidth="1"/>
    <col min="1034" max="1034" width="12.125" style="16" customWidth="1"/>
    <col min="1035" max="1035" width="10.375" style="16" bestFit="1" customWidth="1"/>
    <col min="1036" max="1036" width="9.875" style="16" customWidth="1"/>
    <col min="1037" max="1037" width="13.5" style="16" customWidth="1"/>
    <col min="1038" max="1038" width="1" style="16" customWidth="1"/>
    <col min="1039" max="1281" width="9" style="16"/>
    <col min="1282" max="1282" width="3.625" style="16" bestFit="1" customWidth="1"/>
    <col min="1283" max="1283" width="13.25" style="16" customWidth="1"/>
    <col min="1284" max="1284" width="12.625" style="16" bestFit="1" customWidth="1"/>
    <col min="1285" max="1285" width="11.5" style="16" bestFit="1" customWidth="1"/>
    <col min="1286" max="1286" width="10.25" style="16" bestFit="1" customWidth="1"/>
    <col min="1287" max="1287" width="10.125" style="16" bestFit="1" customWidth="1"/>
    <col min="1288" max="1289" width="9.375" style="16" bestFit="1" customWidth="1"/>
    <col min="1290" max="1290" width="12.125" style="16" customWidth="1"/>
    <col min="1291" max="1291" width="10.375" style="16" bestFit="1" customWidth="1"/>
    <col min="1292" max="1292" width="9.875" style="16" customWidth="1"/>
    <col min="1293" max="1293" width="13.5" style="16" customWidth="1"/>
    <col min="1294" max="1294" width="1" style="16" customWidth="1"/>
    <col min="1295" max="1537" width="9" style="16"/>
    <col min="1538" max="1538" width="3.625" style="16" bestFit="1" customWidth="1"/>
    <col min="1539" max="1539" width="13.25" style="16" customWidth="1"/>
    <col min="1540" max="1540" width="12.625" style="16" bestFit="1" customWidth="1"/>
    <col min="1541" max="1541" width="11.5" style="16" bestFit="1" customWidth="1"/>
    <col min="1542" max="1542" width="10.25" style="16" bestFit="1" customWidth="1"/>
    <col min="1543" max="1543" width="10.125" style="16" bestFit="1" customWidth="1"/>
    <col min="1544" max="1545" width="9.375" style="16" bestFit="1" customWidth="1"/>
    <col min="1546" max="1546" width="12.125" style="16" customWidth="1"/>
    <col min="1547" max="1547" width="10.375" style="16" bestFit="1" customWidth="1"/>
    <col min="1548" max="1548" width="9.875" style="16" customWidth="1"/>
    <col min="1549" max="1549" width="13.5" style="16" customWidth="1"/>
    <col min="1550" max="1550" width="1" style="16" customWidth="1"/>
    <col min="1551" max="1793" width="9" style="16"/>
    <col min="1794" max="1794" width="3.625" style="16" bestFit="1" customWidth="1"/>
    <col min="1795" max="1795" width="13.25" style="16" customWidth="1"/>
    <col min="1796" max="1796" width="12.625" style="16" bestFit="1" customWidth="1"/>
    <col min="1797" max="1797" width="11.5" style="16" bestFit="1" customWidth="1"/>
    <col min="1798" max="1798" width="10.25" style="16" bestFit="1" customWidth="1"/>
    <col min="1799" max="1799" width="10.125" style="16" bestFit="1" customWidth="1"/>
    <col min="1800" max="1801" width="9.375" style="16" bestFit="1" customWidth="1"/>
    <col min="1802" max="1802" width="12.125" style="16" customWidth="1"/>
    <col min="1803" max="1803" width="10.375" style="16" bestFit="1" customWidth="1"/>
    <col min="1804" max="1804" width="9.875" style="16" customWidth="1"/>
    <col min="1805" max="1805" width="13.5" style="16" customWidth="1"/>
    <col min="1806" max="1806" width="1" style="16" customWidth="1"/>
    <col min="1807" max="2049" width="9" style="16"/>
    <col min="2050" max="2050" width="3.625" style="16" bestFit="1" customWidth="1"/>
    <col min="2051" max="2051" width="13.25" style="16" customWidth="1"/>
    <col min="2052" max="2052" width="12.625" style="16" bestFit="1" customWidth="1"/>
    <col min="2053" max="2053" width="11.5" style="16" bestFit="1" customWidth="1"/>
    <col min="2054" max="2054" width="10.25" style="16" bestFit="1" customWidth="1"/>
    <col min="2055" max="2055" width="10.125" style="16" bestFit="1" customWidth="1"/>
    <col min="2056" max="2057" width="9.375" style="16" bestFit="1" customWidth="1"/>
    <col min="2058" max="2058" width="12.125" style="16" customWidth="1"/>
    <col min="2059" max="2059" width="10.375" style="16" bestFit="1" customWidth="1"/>
    <col min="2060" max="2060" width="9.875" style="16" customWidth="1"/>
    <col min="2061" max="2061" width="13.5" style="16" customWidth="1"/>
    <col min="2062" max="2062" width="1" style="16" customWidth="1"/>
    <col min="2063" max="2305" width="9" style="16"/>
    <col min="2306" max="2306" width="3.625" style="16" bestFit="1" customWidth="1"/>
    <col min="2307" max="2307" width="13.25" style="16" customWidth="1"/>
    <col min="2308" max="2308" width="12.625" style="16" bestFit="1" customWidth="1"/>
    <col min="2309" max="2309" width="11.5" style="16" bestFit="1" customWidth="1"/>
    <col min="2310" max="2310" width="10.25" style="16" bestFit="1" customWidth="1"/>
    <col min="2311" max="2311" width="10.125" style="16" bestFit="1" customWidth="1"/>
    <col min="2312" max="2313" width="9.375" style="16" bestFit="1" customWidth="1"/>
    <col min="2314" max="2314" width="12.125" style="16" customWidth="1"/>
    <col min="2315" max="2315" width="10.375" style="16" bestFit="1" customWidth="1"/>
    <col min="2316" max="2316" width="9.875" style="16" customWidth="1"/>
    <col min="2317" max="2317" width="13.5" style="16" customWidth="1"/>
    <col min="2318" max="2318" width="1" style="16" customWidth="1"/>
    <col min="2319" max="2561" width="9" style="16"/>
    <col min="2562" max="2562" width="3.625" style="16" bestFit="1" customWidth="1"/>
    <col min="2563" max="2563" width="13.25" style="16" customWidth="1"/>
    <col min="2564" max="2564" width="12.625" style="16" bestFit="1" customWidth="1"/>
    <col min="2565" max="2565" width="11.5" style="16" bestFit="1" customWidth="1"/>
    <col min="2566" max="2566" width="10.25" style="16" bestFit="1" customWidth="1"/>
    <col min="2567" max="2567" width="10.125" style="16" bestFit="1" customWidth="1"/>
    <col min="2568" max="2569" width="9.375" style="16" bestFit="1" customWidth="1"/>
    <col min="2570" max="2570" width="12.125" style="16" customWidth="1"/>
    <col min="2571" max="2571" width="10.375" style="16" bestFit="1" customWidth="1"/>
    <col min="2572" max="2572" width="9.875" style="16" customWidth="1"/>
    <col min="2573" max="2573" width="13.5" style="16" customWidth="1"/>
    <col min="2574" max="2574" width="1" style="16" customWidth="1"/>
    <col min="2575" max="2817" width="9" style="16"/>
    <col min="2818" max="2818" width="3.625" style="16" bestFit="1" customWidth="1"/>
    <col min="2819" max="2819" width="13.25" style="16" customWidth="1"/>
    <col min="2820" max="2820" width="12.625" style="16" bestFit="1" customWidth="1"/>
    <col min="2821" max="2821" width="11.5" style="16" bestFit="1" customWidth="1"/>
    <col min="2822" max="2822" width="10.25" style="16" bestFit="1" customWidth="1"/>
    <col min="2823" max="2823" width="10.125" style="16" bestFit="1" customWidth="1"/>
    <col min="2824" max="2825" width="9.375" style="16" bestFit="1" customWidth="1"/>
    <col min="2826" max="2826" width="12.125" style="16" customWidth="1"/>
    <col min="2827" max="2827" width="10.375" style="16" bestFit="1" customWidth="1"/>
    <col min="2828" max="2828" width="9.875" style="16" customWidth="1"/>
    <col min="2829" max="2829" width="13.5" style="16" customWidth="1"/>
    <col min="2830" max="2830" width="1" style="16" customWidth="1"/>
    <col min="2831" max="3073" width="9" style="16"/>
    <col min="3074" max="3074" width="3.625" style="16" bestFit="1" customWidth="1"/>
    <col min="3075" max="3075" width="13.25" style="16" customWidth="1"/>
    <col min="3076" max="3076" width="12.625" style="16" bestFit="1" customWidth="1"/>
    <col min="3077" max="3077" width="11.5" style="16" bestFit="1" customWidth="1"/>
    <col min="3078" max="3078" width="10.25" style="16" bestFit="1" customWidth="1"/>
    <col min="3079" max="3079" width="10.125" style="16" bestFit="1" customWidth="1"/>
    <col min="3080" max="3081" width="9.375" style="16" bestFit="1" customWidth="1"/>
    <col min="3082" max="3082" width="12.125" style="16" customWidth="1"/>
    <col min="3083" max="3083" width="10.375" style="16" bestFit="1" customWidth="1"/>
    <col min="3084" max="3084" width="9.875" style="16" customWidth="1"/>
    <col min="3085" max="3085" width="13.5" style="16" customWidth="1"/>
    <col min="3086" max="3086" width="1" style="16" customWidth="1"/>
    <col min="3087" max="3329" width="9" style="16"/>
    <col min="3330" max="3330" width="3.625" style="16" bestFit="1" customWidth="1"/>
    <col min="3331" max="3331" width="13.25" style="16" customWidth="1"/>
    <col min="3332" max="3332" width="12.625" style="16" bestFit="1" customWidth="1"/>
    <col min="3333" max="3333" width="11.5" style="16" bestFit="1" customWidth="1"/>
    <col min="3334" max="3334" width="10.25" style="16" bestFit="1" customWidth="1"/>
    <col min="3335" max="3335" width="10.125" style="16" bestFit="1" customWidth="1"/>
    <col min="3336" max="3337" width="9.375" style="16" bestFit="1" customWidth="1"/>
    <col min="3338" max="3338" width="12.125" style="16" customWidth="1"/>
    <col min="3339" max="3339" width="10.375" style="16" bestFit="1" customWidth="1"/>
    <col min="3340" max="3340" width="9.875" style="16" customWidth="1"/>
    <col min="3341" max="3341" width="13.5" style="16" customWidth="1"/>
    <col min="3342" max="3342" width="1" style="16" customWidth="1"/>
    <col min="3343" max="3585" width="9" style="16"/>
    <col min="3586" max="3586" width="3.625" style="16" bestFit="1" customWidth="1"/>
    <col min="3587" max="3587" width="13.25" style="16" customWidth="1"/>
    <col min="3588" max="3588" width="12.625" style="16" bestFit="1" customWidth="1"/>
    <col min="3589" max="3589" width="11.5" style="16" bestFit="1" customWidth="1"/>
    <col min="3590" max="3590" width="10.25" style="16" bestFit="1" customWidth="1"/>
    <col min="3591" max="3591" width="10.125" style="16" bestFit="1" customWidth="1"/>
    <col min="3592" max="3593" width="9.375" style="16" bestFit="1" customWidth="1"/>
    <col min="3594" max="3594" width="12.125" style="16" customWidth="1"/>
    <col min="3595" max="3595" width="10.375" style="16" bestFit="1" customWidth="1"/>
    <col min="3596" max="3596" width="9.875" style="16" customWidth="1"/>
    <col min="3597" max="3597" width="13.5" style="16" customWidth="1"/>
    <col min="3598" max="3598" width="1" style="16" customWidth="1"/>
    <col min="3599" max="3841" width="9" style="16"/>
    <col min="3842" max="3842" width="3.625" style="16" bestFit="1" customWidth="1"/>
    <col min="3843" max="3843" width="13.25" style="16" customWidth="1"/>
    <col min="3844" max="3844" width="12.625" style="16" bestFit="1" customWidth="1"/>
    <col min="3845" max="3845" width="11.5" style="16" bestFit="1" customWidth="1"/>
    <col min="3846" max="3846" width="10.25" style="16" bestFit="1" customWidth="1"/>
    <col min="3847" max="3847" width="10.125" style="16" bestFit="1" customWidth="1"/>
    <col min="3848" max="3849" width="9.375" style="16" bestFit="1" customWidth="1"/>
    <col min="3850" max="3850" width="12.125" style="16" customWidth="1"/>
    <col min="3851" max="3851" width="10.375" style="16" bestFit="1" customWidth="1"/>
    <col min="3852" max="3852" width="9.875" style="16" customWidth="1"/>
    <col min="3853" max="3853" width="13.5" style="16" customWidth="1"/>
    <col min="3854" max="3854" width="1" style="16" customWidth="1"/>
    <col min="3855" max="4097" width="9" style="16"/>
    <col min="4098" max="4098" width="3.625" style="16" bestFit="1" customWidth="1"/>
    <col min="4099" max="4099" width="13.25" style="16" customWidth="1"/>
    <col min="4100" max="4100" width="12.625" style="16" bestFit="1" customWidth="1"/>
    <col min="4101" max="4101" width="11.5" style="16" bestFit="1" customWidth="1"/>
    <col min="4102" max="4102" width="10.25" style="16" bestFit="1" customWidth="1"/>
    <col min="4103" max="4103" width="10.125" style="16" bestFit="1" customWidth="1"/>
    <col min="4104" max="4105" width="9.375" style="16" bestFit="1" customWidth="1"/>
    <col min="4106" max="4106" width="12.125" style="16" customWidth="1"/>
    <col min="4107" max="4107" width="10.375" style="16" bestFit="1" customWidth="1"/>
    <col min="4108" max="4108" width="9.875" style="16" customWidth="1"/>
    <col min="4109" max="4109" width="13.5" style="16" customWidth="1"/>
    <col min="4110" max="4110" width="1" style="16" customWidth="1"/>
    <col min="4111" max="4353" width="9" style="16"/>
    <col min="4354" max="4354" width="3.625" style="16" bestFit="1" customWidth="1"/>
    <col min="4355" max="4355" width="13.25" style="16" customWidth="1"/>
    <col min="4356" max="4356" width="12.625" style="16" bestFit="1" customWidth="1"/>
    <col min="4357" max="4357" width="11.5" style="16" bestFit="1" customWidth="1"/>
    <col min="4358" max="4358" width="10.25" style="16" bestFit="1" customWidth="1"/>
    <col min="4359" max="4359" width="10.125" style="16" bestFit="1" customWidth="1"/>
    <col min="4360" max="4361" width="9.375" style="16" bestFit="1" customWidth="1"/>
    <col min="4362" max="4362" width="12.125" style="16" customWidth="1"/>
    <col min="4363" max="4363" width="10.375" style="16" bestFit="1" customWidth="1"/>
    <col min="4364" max="4364" width="9.875" style="16" customWidth="1"/>
    <col min="4365" max="4365" width="13.5" style="16" customWidth="1"/>
    <col min="4366" max="4366" width="1" style="16" customWidth="1"/>
    <col min="4367" max="4609" width="9" style="16"/>
    <col min="4610" max="4610" width="3.625" style="16" bestFit="1" customWidth="1"/>
    <col min="4611" max="4611" width="13.25" style="16" customWidth="1"/>
    <col min="4612" max="4612" width="12.625" style="16" bestFit="1" customWidth="1"/>
    <col min="4613" max="4613" width="11.5" style="16" bestFit="1" customWidth="1"/>
    <col min="4614" max="4614" width="10.25" style="16" bestFit="1" customWidth="1"/>
    <col min="4615" max="4615" width="10.125" style="16" bestFit="1" customWidth="1"/>
    <col min="4616" max="4617" width="9.375" style="16" bestFit="1" customWidth="1"/>
    <col min="4618" max="4618" width="12.125" style="16" customWidth="1"/>
    <col min="4619" max="4619" width="10.375" style="16" bestFit="1" customWidth="1"/>
    <col min="4620" max="4620" width="9.875" style="16" customWidth="1"/>
    <col min="4621" max="4621" width="13.5" style="16" customWidth="1"/>
    <col min="4622" max="4622" width="1" style="16" customWidth="1"/>
    <col min="4623" max="4865" width="9" style="16"/>
    <col min="4866" max="4866" width="3.625" style="16" bestFit="1" customWidth="1"/>
    <col min="4867" max="4867" width="13.25" style="16" customWidth="1"/>
    <col min="4868" max="4868" width="12.625" style="16" bestFit="1" customWidth="1"/>
    <col min="4869" max="4869" width="11.5" style="16" bestFit="1" customWidth="1"/>
    <col min="4870" max="4870" width="10.25" style="16" bestFit="1" customWidth="1"/>
    <col min="4871" max="4871" width="10.125" style="16" bestFit="1" customWidth="1"/>
    <col min="4872" max="4873" width="9.375" style="16" bestFit="1" customWidth="1"/>
    <col min="4874" max="4874" width="12.125" style="16" customWidth="1"/>
    <col min="4875" max="4875" width="10.375" style="16" bestFit="1" customWidth="1"/>
    <col min="4876" max="4876" width="9.875" style="16" customWidth="1"/>
    <col min="4877" max="4877" width="13.5" style="16" customWidth="1"/>
    <col min="4878" max="4878" width="1" style="16" customWidth="1"/>
    <col min="4879" max="5121" width="9" style="16"/>
    <col min="5122" max="5122" width="3.625" style="16" bestFit="1" customWidth="1"/>
    <col min="5123" max="5123" width="13.25" style="16" customWidth="1"/>
    <col min="5124" max="5124" width="12.625" style="16" bestFit="1" customWidth="1"/>
    <col min="5125" max="5125" width="11.5" style="16" bestFit="1" customWidth="1"/>
    <col min="5126" max="5126" width="10.25" style="16" bestFit="1" customWidth="1"/>
    <col min="5127" max="5127" width="10.125" style="16" bestFit="1" customWidth="1"/>
    <col min="5128" max="5129" width="9.375" style="16" bestFit="1" customWidth="1"/>
    <col min="5130" max="5130" width="12.125" style="16" customWidth="1"/>
    <col min="5131" max="5131" width="10.375" style="16" bestFit="1" customWidth="1"/>
    <col min="5132" max="5132" width="9.875" style="16" customWidth="1"/>
    <col min="5133" max="5133" width="13.5" style="16" customWidth="1"/>
    <col min="5134" max="5134" width="1" style="16" customWidth="1"/>
    <col min="5135" max="5377" width="9" style="16"/>
    <col min="5378" max="5378" width="3.625" style="16" bestFit="1" customWidth="1"/>
    <col min="5379" max="5379" width="13.25" style="16" customWidth="1"/>
    <col min="5380" max="5380" width="12.625" style="16" bestFit="1" customWidth="1"/>
    <col min="5381" max="5381" width="11.5" style="16" bestFit="1" customWidth="1"/>
    <col min="5382" max="5382" width="10.25" style="16" bestFit="1" customWidth="1"/>
    <col min="5383" max="5383" width="10.125" style="16" bestFit="1" customWidth="1"/>
    <col min="5384" max="5385" width="9.375" style="16" bestFit="1" customWidth="1"/>
    <col min="5386" max="5386" width="12.125" style="16" customWidth="1"/>
    <col min="5387" max="5387" width="10.375" style="16" bestFit="1" customWidth="1"/>
    <col min="5388" max="5388" width="9.875" style="16" customWidth="1"/>
    <col min="5389" max="5389" width="13.5" style="16" customWidth="1"/>
    <col min="5390" max="5390" width="1" style="16" customWidth="1"/>
    <col min="5391" max="5633" width="9" style="16"/>
    <col min="5634" max="5634" width="3.625" style="16" bestFit="1" customWidth="1"/>
    <col min="5635" max="5635" width="13.25" style="16" customWidth="1"/>
    <col min="5636" max="5636" width="12.625" style="16" bestFit="1" customWidth="1"/>
    <col min="5637" max="5637" width="11.5" style="16" bestFit="1" customWidth="1"/>
    <col min="5638" max="5638" width="10.25" style="16" bestFit="1" customWidth="1"/>
    <col min="5639" max="5639" width="10.125" style="16" bestFit="1" customWidth="1"/>
    <col min="5640" max="5641" width="9.375" style="16" bestFit="1" customWidth="1"/>
    <col min="5642" max="5642" width="12.125" style="16" customWidth="1"/>
    <col min="5643" max="5643" width="10.375" style="16" bestFit="1" customWidth="1"/>
    <col min="5644" max="5644" width="9.875" style="16" customWidth="1"/>
    <col min="5645" max="5645" width="13.5" style="16" customWidth="1"/>
    <col min="5646" max="5646" width="1" style="16" customWidth="1"/>
    <col min="5647" max="5889" width="9" style="16"/>
    <col min="5890" max="5890" width="3.625" style="16" bestFit="1" customWidth="1"/>
    <col min="5891" max="5891" width="13.25" style="16" customWidth="1"/>
    <col min="5892" max="5892" width="12.625" style="16" bestFit="1" customWidth="1"/>
    <col min="5893" max="5893" width="11.5" style="16" bestFit="1" customWidth="1"/>
    <col min="5894" max="5894" width="10.25" style="16" bestFit="1" customWidth="1"/>
    <col min="5895" max="5895" width="10.125" style="16" bestFit="1" customWidth="1"/>
    <col min="5896" max="5897" width="9.375" style="16" bestFit="1" customWidth="1"/>
    <col min="5898" max="5898" width="12.125" style="16" customWidth="1"/>
    <col min="5899" max="5899" width="10.375" style="16" bestFit="1" customWidth="1"/>
    <col min="5900" max="5900" width="9.875" style="16" customWidth="1"/>
    <col min="5901" max="5901" width="13.5" style="16" customWidth="1"/>
    <col min="5902" max="5902" width="1" style="16" customWidth="1"/>
    <col min="5903" max="6145" width="9" style="16"/>
    <col min="6146" max="6146" width="3.625" style="16" bestFit="1" customWidth="1"/>
    <col min="6147" max="6147" width="13.25" style="16" customWidth="1"/>
    <col min="6148" max="6148" width="12.625" style="16" bestFit="1" customWidth="1"/>
    <col min="6149" max="6149" width="11.5" style="16" bestFit="1" customWidth="1"/>
    <col min="6150" max="6150" width="10.25" style="16" bestFit="1" customWidth="1"/>
    <col min="6151" max="6151" width="10.125" style="16" bestFit="1" customWidth="1"/>
    <col min="6152" max="6153" width="9.375" style="16" bestFit="1" customWidth="1"/>
    <col min="6154" max="6154" width="12.125" style="16" customWidth="1"/>
    <col min="6155" max="6155" width="10.375" style="16" bestFit="1" customWidth="1"/>
    <col min="6156" max="6156" width="9.875" style="16" customWidth="1"/>
    <col min="6157" max="6157" width="13.5" style="16" customWidth="1"/>
    <col min="6158" max="6158" width="1" style="16" customWidth="1"/>
    <col min="6159" max="6401" width="9" style="16"/>
    <col min="6402" max="6402" width="3.625" style="16" bestFit="1" customWidth="1"/>
    <col min="6403" max="6403" width="13.25" style="16" customWidth="1"/>
    <col min="6404" max="6404" width="12.625" style="16" bestFit="1" customWidth="1"/>
    <col min="6405" max="6405" width="11.5" style="16" bestFit="1" customWidth="1"/>
    <col min="6406" max="6406" width="10.25" style="16" bestFit="1" customWidth="1"/>
    <col min="6407" max="6407" width="10.125" style="16" bestFit="1" customWidth="1"/>
    <col min="6408" max="6409" width="9.375" style="16" bestFit="1" customWidth="1"/>
    <col min="6410" max="6410" width="12.125" style="16" customWidth="1"/>
    <col min="6411" max="6411" width="10.375" style="16" bestFit="1" customWidth="1"/>
    <col min="6412" max="6412" width="9.875" style="16" customWidth="1"/>
    <col min="6413" max="6413" width="13.5" style="16" customWidth="1"/>
    <col min="6414" max="6414" width="1" style="16" customWidth="1"/>
    <col min="6415" max="6657" width="9" style="16"/>
    <col min="6658" max="6658" width="3.625" style="16" bestFit="1" customWidth="1"/>
    <col min="6659" max="6659" width="13.25" style="16" customWidth="1"/>
    <col min="6660" max="6660" width="12.625" style="16" bestFit="1" customWidth="1"/>
    <col min="6661" max="6661" width="11.5" style="16" bestFit="1" customWidth="1"/>
    <col min="6662" max="6662" width="10.25" style="16" bestFit="1" customWidth="1"/>
    <col min="6663" max="6663" width="10.125" style="16" bestFit="1" customWidth="1"/>
    <col min="6664" max="6665" width="9.375" style="16" bestFit="1" customWidth="1"/>
    <col min="6666" max="6666" width="12.125" style="16" customWidth="1"/>
    <col min="6667" max="6667" width="10.375" style="16" bestFit="1" customWidth="1"/>
    <col min="6668" max="6668" width="9.875" style="16" customWidth="1"/>
    <col min="6669" max="6669" width="13.5" style="16" customWidth="1"/>
    <col min="6670" max="6670" width="1" style="16" customWidth="1"/>
    <col min="6671" max="6913" width="9" style="16"/>
    <col min="6914" max="6914" width="3.625" style="16" bestFit="1" customWidth="1"/>
    <col min="6915" max="6915" width="13.25" style="16" customWidth="1"/>
    <col min="6916" max="6916" width="12.625" style="16" bestFit="1" customWidth="1"/>
    <col min="6917" max="6917" width="11.5" style="16" bestFit="1" customWidth="1"/>
    <col min="6918" max="6918" width="10.25" style="16" bestFit="1" customWidth="1"/>
    <col min="6919" max="6919" width="10.125" style="16" bestFit="1" customWidth="1"/>
    <col min="6920" max="6921" width="9.375" style="16" bestFit="1" customWidth="1"/>
    <col min="6922" max="6922" width="12.125" style="16" customWidth="1"/>
    <col min="6923" max="6923" width="10.375" style="16" bestFit="1" customWidth="1"/>
    <col min="6924" max="6924" width="9.875" style="16" customWidth="1"/>
    <col min="6925" max="6925" width="13.5" style="16" customWidth="1"/>
    <col min="6926" max="6926" width="1" style="16" customWidth="1"/>
    <col min="6927" max="7169" width="9" style="16"/>
    <col min="7170" max="7170" width="3.625" style="16" bestFit="1" customWidth="1"/>
    <col min="7171" max="7171" width="13.25" style="16" customWidth="1"/>
    <col min="7172" max="7172" width="12.625" style="16" bestFit="1" customWidth="1"/>
    <col min="7173" max="7173" width="11.5" style="16" bestFit="1" customWidth="1"/>
    <col min="7174" max="7174" width="10.25" style="16" bestFit="1" customWidth="1"/>
    <col min="7175" max="7175" width="10.125" style="16" bestFit="1" customWidth="1"/>
    <col min="7176" max="7177" width="9.375" style="16" bestFit="1" customWidth="1"/>
    <col min="7178" max="7178" width="12.125" style="16" customWidth="1"/>
    <col min="7179" max="7179" width="10.375" style="16" bestFit="1" customWidth="1"/>
    <col min="7180" max="7180" width="9.875" style="16" customWidth="1"/>
    <col min="7181" max="7181" width="13.5" style="16" customWidth="1"/>
    <col min="7182" max="7182" width="1" style="16" customWidth="1"/>
    <col min="7183" max="7425" width="9" style="16"/>
    <col min="7426" max="7426" width="3.625" style="16" bestFit="1" customWidth="1"/>
    <col min="7427" max="7427" width="13.25" style="16" customWidth="1"/>
    <col min="7428" max="7428" width="12.625" style="16" bestFit="1" customWidth="1"/>
    <col min="7429" max="7429" width="11.5" style="16" bestFit="1" customWidth="1"/>
    <col min="7430" max="7430" width="10.25" style="16" bestFit="1" customWidth="1"/>
    <col min="7431" max="7431" width="10.125" style="16" bestFit="1" customWidth="1"/>
    <col min="7432" max="7433" width="9.375" style="16" bestFit="1" customWidth="1"/>
    <col min="7434" max="7434" width="12.125" style="16" customWidth="1"/>
    <col min="7435" max="7435" width="10.375" style="16" bestFit="1" customWidth="1"/>
    <col min="7436" max="7436" width="9.875" style="16" customWidth="1"/>
    <col min="7437" max="7437" width="13.5" style="16" customWidth="1"/>
    <col min="7438" max="7438" width="1" style="16" customWidth="1"/>
    <col min="7439" max="7681" width="9" style="16"/>
    <col min="7682" max="7682" width="3.625" style="16" bestFit="1" customWidth="1"/>
    <col min="7683" max="7683" width="13.25" style="16" customWidth="1"/>
    <col min="7684" max="7684" width="12.625" style="16" bestFit="1" customWidth="1"/>
    <col min="7685" max="7685" width="11.5" style="16" bestFit="1" customWidth="1"/>
    <col min="7686" max="7686" width="10.25" style="16" bestFit="1" customWidth="1"/>
    <col min="7687" max="7687" width="10.125" style="16" bestFit="1" customWidth="1"/>
    <col min="7688" max="7689" width="9.375" style="16" bestFit="1" customWidth="1"/>
    <col min="7690" max="7690" width="12.125" style="16" customWidth="1"/>
    <col min="7691" max="7691" width="10.375" style="16" bestFit="1" customWidth="1"/>
    <col min="7692" max="7692" width="9.875" style="16" customWidth="1"/>
    <col min="7693" max="7693" width="13.5" style="16" customWidth="1"/>
    <col min="7694" max="7694" width="1" style="16" customWidth="1"/>
    <col min="7695" max="7937" width="9" style="16"/>
    <col min="7938" max="7938" width="3.625" style="16" bestFit="1" customWidth="1"/>
    <col min="7939" max="7939" width="13.25" style="16" customWidth="1"/>
    <col min="7940" max="7940" width="12.625" style="16" bestFit="1" customWidth="1"/>
    <col min="7941" max="7941" width="11.5" style="16" bestFit="1" customWidth="1"/>
    <col min="7942" max="7942" width="10.25" style="16" bestFit="1" customWidth="1"/>
    <col min="7943" max="7943" width="10.125" style="16" bestFit="1" customWidth="1"/>
    <col min="7944" max="7945" width="9.375" style="16" bestFit="1" customWidth="1"/>
    <col min="7946" max="7946" width="12.125" style="16" customWidth="1"/>
    <col min="7947" max="7947" width="10.375" style="16" bestFit="1" customWidth="1"/>
    <col min="7948" max="7948" width="9.875" style="16" customWidth="1"/>
    <col min="7949" max="7949" width="13.5" style="16" customWidth="1"/>
    <col min="7950" max="7950" width="1" style="16" customWidth="1"/>
    <col min="7951" max="8193" width="9" style="16"/>
    <col min="8194" max="8194" width="3.625" style="16" bestFit="1" customWidth="1"/>
    <col min="8195" max="8195" width="13.25" style="16" customWidth="1"/>
    <col min="8196" max="8196" width="12.625" style="16" bestFit="1" customWidth="1"/>
    <col min="8197" max="8197" width="11.5" style="16" bestFit="1" customWidth="1"/>
    <col min="8198" max="8198" width="10.25" style="16" bestFit="1" customWidth="1"/>
    <col min="8199" max="8199" width="10.125" style="16" bestFit="1" customWidth="1"/>
    <col min="8200" max="8201" width="9.375" style="16" bestFit="1" customWidth="1"/>
    <col min="8202" max="8202" width="12.125" style="16" customWidth="1"/>
    <col min="8203" max="8203" width="10.375" style="16" bestFit="1" customWidth="1"/>
    <col min="8204" max="8204" width="9.875" style="16" customWidth="1"/>
    <col min="8205" max="8205" width="13.5" style="16" customWidth="1"/>
    <col min="8206" max="8206" width="1" style="16" customWidth="1"/>
    <col min="8207" max="8449" width="9" style="16"/>
    <col min="8450" max="8450" width="3.625" style="16" bestFit="1" customWidth="1"/>
    <col min="8451" max="8451" width="13.25" style="16" customWidth="1"/>
    <col min="8452" max="8452" width="12.625" style="16" bestFit="1" customWidth="1"/>
    <col min="8453" max="8453" width="11.5" style="16" bestFit="1" customWidth="1"/>
    <col min="8454" max="8454" width="10.25" style="16" bestFit="1" customWidth="1"/>
    <col min="8455" max="8455" width="10.125" style="16" bestFit="1" customWidth="1"/>
    <col min="8456" max="8457" width="9.375" style="16" bestFit="1" customWidth="1"/>
    <col min="8458" max="8458" width="12.125" style="16" customWidth="1"/>
    <col min="8459" max="8459" width="10.375" style="16" bestFit="1" customWidth="1"/>
    <col min="8460" max="8460" width="9.875" style="16" customWidth="1"/>
    <col min="8461" max="8461" width="13.5" style="16" customWidth="1"/>
    <col min="8462" max="8462" width="1" style="16" customWidth="1"/>
    <col min="8463" max="8705" width="9" style="16"/>
    <col min="8706" max="8706" width="3.625" style="16" bestFit="1" customWidth="1"/>
    <col min="8707" max="8707" width="13.25" style="16" customWidth="1"/>
    <col min="8708" max="8708" width="12.625" style="16" bestFit="1" customWidth="1"/>
    <col min="8709" max="8709" width="11.5" style="16" bestFit="1" customWidth="1"/>
    <col min="8710" max="8710" width="10.25" style="16" bestFit="1" customWidth="1"/>
    <col min="8711" max="8711" width="10.125" style="16" bestFit="1" customWidth="1"/>
    <col min="8712" max="8713" width="9.375" style="16" bestFit="1" customWidth="1"/>
    <col min="8714" max="8714" width="12.125" style="16" customWidth="1"/>
    <col min="8715" max="8715" width="10.375" style="16" bestFit="1" customWidth="1"/>
    <col min="8716" max="8716" width="9.875" style="16" customWidth="1"/>
    <col min="8717" max="8717" width="13.5" style="16" customWidth="1"/>
    <col min="8718" max="8718" width="1" style="16" customWidth="1"/>
    <col min="8719" max="8961" width="9" style="16"/>
    <col min="8962" max="8962" width="3.625" style="16" bestFit="1" customWidth="1"/>
    <col min="8963" max="8963" width="13.25" style="16" customWidth="1"/>
    <col min="8964" max="8964" width="12.625" style="16" bestFit="1" customWidth="1"/>
    <col min="8965" max="8965" width="11.5" style="16" bestFit="1" customWidth="1"/>
    <col min="8966" max="8966" width="10.25" style="16" bestFit="1" customWidth="1"/>
    <col min="8967" max="8967" width="10.125" style="16" bestFit="1" customWidth="1"/>
    <col min="8968" max="8969" width="9.375" style="16" bestFit="1" customWidth="1"/>
    <col min="8970" max="8970" width="12.125" style="16" customWidth="1"/>
    <col min="8971" max="8971" width="10.375" style="16" bestFit="1" customWidth="1"/>
    <col min="8972" max="8972" width="9.875" style="16" customWidth="1"/>
    <col min="8973" max="8973" width="13.5" style="16" customWidth="1"/>
    <col min="8974" max="8974" width="1" style="16" customWidth="1"/>
    <col min="8975" max="9217" width="9" style="16"/>
    <col min="9218" max="9218" width="3.625" style="16" bestFit="1" customWidth="1"/>
    <col min="9219" max="9219" width="13.25" style="16" customWidth="1"/>
    <col min="9220" max="9220" width="12.625" style="16" bestFit="1" customWidth="1"/>
    <col min="9221" max="9221" width="11.5" style="16" bestFit="1" customWidth="1"/>
    <col min="9222" max="9222" width="10.25" style="16" bestFit="1" customWidth="1"/>
    <col min="9223" max="9223" width="10.125" style="16" bestFit="1" customWidth="1"/>
    <col min="9224" max="9225" width="9.375" style="16" bestFit="1" customWidth="1"/>
    <col min="9226" max="9226" width="12.125" style="16" customWidth="1"/>
    <col min="9227" max="9227" width="10.375" style="16" bestFit="1" customWidth="1"/>
    <col min="9228" max="9228" width="9.875" style="16" customWidth="1"/>
    <col min="9229" max="9229" width="13.5" style="16" customWidth="1"/>
    <col min="9230" max="9230" width="1" style="16" customWidth="1"/>
    <col min="9231" max="9473" width="9" style="16"/>
    <col min="9474" max="9474" width="3.625" style="16" bestFit="1" customWidth="1"/>
    <col min="9475" max="9475" width="13.25" style="16" customWidth="1"/>
    <col min="9476" max="9476" width="12.625" style="16" bestFit="1" customWidth="1"/>
    <col min="9477" max="9477" width="11.5" style="16" bestFit="1" customWidth="1"/>
    <col min="9478" max="9478" width="10.25" style="16" bestFit="1" customWidth="1"/>
    <col min="9479" max="9479" width="10.125" style="16" bestFit="1" customWidth="1"/>
    <col min="9480" max="9481" width="9.375" style="16" bestFit="1" customWidth="1"/>
    <col min="9482" max="9482" width="12.125" style="16" customWidth="1"/>
    <col min="9483" max="9483" width="10.375" style="16" bestFit="1" customWidth="1"/>
    <col min="9484" max="9484" width="9.875" style="16" customWidth="1"/>
    <col min="9485" max="9485" width="13.5" style="16" customWidth="1"/>
    <col min="9486" max="9486" width="1" style="16" customWidth="1"/>
    <col min="9487" max="9729" width="9" style="16"/>
    <col min="9730" max="9730" width="3.625" style="16" bestFit="1" customWidth="1"/>
    <col min="9731" max="9731" width="13.25" style="16" customWidth="1"/>
    <col min="9732" max="9732" width="12.625" style="16" bestFit="1" customWidth="1"/>
    <col min="9733" max="9733" width="11.5" style="16" bestFit="1" customWidth="1"/>
    <col min="9734" max="9734" width="10.25" style="16" bestFit="1" customWidth="1"/>
    <col min="9735" max="9735" width="10.125" style="16" bestFit="1" customWidth="1"/>
    <col min="9736" max="9737" width="9.375" style="16" bestFit="1" customWidth="1"/>
    <col min="9738" max="9738" width="12.125" style="16" customWidth="1"/>
    <col min="9739" max="9739" width="10.375" style="16" bestFit="1" customWidth="1"/>
    <col min="9740" max="9740" width="9.875" style="16" customWidth="1"/>
    <col min="9741" max="9741" width="13.5" style="16" customWidth="1"/>
    <col min="9742" max="9742" width="1" style="16" customWidth="1"/>
    <col min="9743" max="9985" width="9" style="16"/>
    <col min="9986" max="9986" width="3.625" style="16" bestFit="1" customWidth="1"/>
    <col min="9987" max="9987" width="13.25" style="16" customWidth="1"/>
    <col min="9988" max="9988" width="12.625" style="16" bestFit="1" customWidth="1"/>
    <col min="9989" max="9989" width="11.5" style="16" bestFit="1" customWidth="1"/>
    <col min="9990" max="9990" width="10.25" style="16" bestFit="1" customWidth="1"/>
    <col min="9991" max="9991" width="10.125" style="16" bestFit="1" customWidth="1"/>
    <col min="9992" max="9993" width="9.375" style="16" bestFit="1" customWidth="1"/>
    <col min="9994" max="9994" width="12.125" style="16" customWidth="1"/>
    <col min="9995" max="9995" width="10.375" style="16" bestFit="1" customWidth="1"/>
    <col min="9996" max="9996" width="9.875" style="16" customWidth="1"/>
    <col min="9997" max="9997" width="13.5" style="16" customWidth="1"/>
    <col min="9998" max="9998" width="1" style="16" customWidth="1"/>
    <col min="9999" max="10241" width="9" style="16"/>
    <col min="10242" max="10242" width="3.625" style="16" bestFit="1" customWidth="1"/>
    <col min="10243" max="10243" width="13.25" style="16" customWidth="1"/>
    <col min="10244" max="10244" width="12.625" style="16" bestFit="1" customWidth="1"/>
    <col min="10245" max="10245" width="11.5" style="16" bestFit="1" customWidth="1"/>
    <col min="10246" max="10246" width="10.25" style="16" bestFit="1" customWidth="1"/>
    <col min="10247" max="10247" width="10.125" style="16" bestFit="1" customWidth="1"/>
    <col min="10248" max="10249" width="9.375" style="16" bestFit="1" customWidth="1"/>
    <col min="10250" max="10250" width="12.125" style="16" customWidth="1"/>
    <col min="10251" max="10251" width="10.375" style="16" bestFit="1" customWidth="1"/>
    <col min="10252" max="10252" width="9.875" style="16" customWidth="1"/>
    <col min="10253" max="10253" width="13.5" style="16" customWidth="1"/>
    <col min="10254" max="10254" width="1" style="16" customWidth="1"/>
    <col min="10255" max="10497" width="9" style="16"/>
    <col min="10498" max="10498" width="3.625" style="16" bestFit="1" customWidth="1"/>
    <col min="10499" max="10499" width="13.25" style="16" customWidth="1"/>
    <col min="10500" max="10500" width="12.625" style="16" bestFit="1" customWidth="1"/>
    <col min="10501" max="10501" width="11.5" style="16" bestFit="1" customWidth="1"/>
    <col min="10502" max="10502" width="10.25" style="16" bestFit="1" customWidth="1"/>
    <col min="10503" max="10503" width="10.125" style="16" bestFit="1" customWidth="1"/>
    <col min="10504" max="10505" width="9.375" style="16" bestFit="1" customWidth="1"/>
    <col min="10506" max="10506" width="12.125" style="16" customWidth="1"/>
    <col min="10507" max="10507" width="10.375" style="16" bestFit="1" customWidth="1"/>
    <col min="10508" max="10508" width="9.875" style="16" customWidth="1"/>
    <col min="10509" max="10509" width="13.5" style="16" customWidth="1"/>
    <col min="10510" max="10510" width="1" style="16" customWidth="1"/>
    <col min="10511" max="10753" width="9" style="16"/>
    <col min="10754" max="10754" width="3.625" style="16" bestFit="1" customWidth="1"/>
    <col min="10755" max="10755" width="13.25" style="16" customWidth="1"/>
    <col min="10756" max="10756" width="12.625" style="16" bestFit="1" customWidth="1"/>
    <col min="10757" max="10757" width="11.5" style="16" bestFit="1" customWidth="1"/>
    <col min="10758" max="10758" width="10.25" style="16" bestFit="1" customWidth="1"/>
    <col min="10759" max="10759" width="10.125" style="16" bestFit="1" customWidth="1"/>
    <col min="10760" max="10761" width="9.375" style="16" bestFit="1" customWidth="1"/>
    <col min="10762" max="10762" width="12.125" style="16" customWidth="1"/>
    <col min="10763" max="10763" width="10.375" style="16" bestFit="1" customWidth="1"/>
    <col min="10764" max="10764" width="9.875" style="16" customWidth="1"/>
    <col min="10765" max="10765" width="13.5" style="16" customWidth="1"/>
    <col min="10766" max="10766" width="1" style="16" customWidth="1"/>
    <col min="10767" max="11009" width="9" style="16"/>
    <col min="11010" max="11010" width="3.625" style="16" bestFit="1" customWidth="1"/>
    <col min="11011" max="11011" width="13.25" style="16" customWidth="1"/>
    <col min="11012" max="11012" width="12.625" style="16" bestFit="1" customWidth="1"/>
    <col min="11013" max="11013" width="11.5" style="16" bestFit="1" customWidth="1"/>
    <col min="11014" max="11014" width="10.25" style="16" bestFit="1" customWidth="1"/>
    <col min="11015" max="11015" width="10.125" style="16" bestFit="1" customWidth="1"/>
    <col min="11016" max="11017" width="9.375" style="16" bestFit="1" customWidth="1"/>
    <col min="11018" max="11018" width="12.125" style="16" customWidth="1"/>
    <col min="11019" max="11019" width="10.375" style="16" bestFit="1" customWidth="1"/>
    <col min="11020" max="11020" width="9.875" style="16" customWidth="1"/>
    <col min="11021" max="11021" width="13.5" style="16" customWidth="1"/>
    <col min="11022" max="11022" width="1" style="16" customWidth="1"/>
    <col min="11023" max="11265" width="9" style="16"/>
    <col min="11266" max="11266" width="3.625" style="16" bestFit="1" customWidth="1"/>
    <col min="11267" max="11267" width="13.25" style="16" customWidth="1"/>
    <col min="11268" max="11268" width="12.625" style="16" bestFit="1" customWidth="1"/>
    <col min="11269" max="11269" width="11.5" style="16" bestFit="1" customWidth="1"/>
    <col min="11270" max="11270" width="10.25" style="16" bestFit="1" customWidth="1"/>
    <col min="11271" max="11271" width="10.125" style="16" bestFit="1" customWidth="1"/>
    <col min="11272" max="11273" width="9.375" style="16" bestFit="1" customWidth="1"/>
    <col min="11274" max="11274" width="12.125" style="16" customWidth="1"/>
    <col min="11275" max="11275" width="10.375" style="16" bestFit="1" customWidth="1"/>
    <col min="11276" max="11276" width="9.875" style="16" customWidth="1"/>
    <col min="11277" max="11277" width="13.5" style="16" customWidth="1"/>
    <col min="11278" max="11278" width="1" style="16" customWidth="1"/>
    <col min="11279" max="11521" width="9" style="16"/>
    <col min="11522" max="11522" width="3.625" style="16" bestFit="1" customWidth="1"/>
    <col min="11523" max="11523" width="13.25" style="16" customWidth="1"/>
    <col min="11524" max="11524" width="12.625" style="16" bestFit="1" customWidth="1"/>
    <col min="11525" max="11525" width="11.5" style="16" bestFit="1" customWidth="1"/>
    <col min="11526" max="11526" width="10.25" style="16" bestFit="1" customWidth="1"/>
    <col min="11527" max="11527" width="10.125" style="16" bestFit="1" customWidth="1"/>
    <col min="11528" max="11529" width="9.375" style="16" bestFit="1" customWidth="1"/>
    <col min="11530" max="11530" width="12.125" style="16" customWidth="1"/>
    <col min="11531" max="11531" width="10.375" style="16" bestFit="1" customWidth="1"/>
    <col min="11532" max="11532" width="9.875" style="16" customWidth="1"/>
    <col min="11533" max="11533" width="13.5" style="16" customWidth="1"/>
    <col min="11534" max="11534" width="1" style="16" customWidth="1"/>
    <col min="11535" max="11777" width="9" style="16"/>
    <col min="11778" max="11778" width="3.625" style="16" bestFit="1" customWidth="1"/>
    <col min="11779" max="11779" width="13.25" style="16" customWidth="1"/>
    <col min="11780" max="11780" width="12.625" style="16" bestFit="1" customWidth="1"/>
    <col min="11781" max="11781" width="11.5" style="16" bestFit="1" customWidth="1"/>
    <col min="11782" max="11782" width="10.25" style="16" bestFit="1" customWidth="1"/>
    <col min="11783" max="11783" width="10.125" style="16" bestFit="1" customWidth="1"/>
    <col min="11784" max="11785" width="9.375" style="16" bestFit="1" customWidth="1"/>
    <col min="11786" max="11786" width="12.125" style="16" customWidth="1"/>
    <col min="11787" max="11787" width="10.375" style="16" bestFit="1" customWidth="1"/>
    <col min="11788" max="11788" width="9.875" style="16" customWidth="1"/>
    <col min="11789" max="11789" width="13.5" style="16" customWidth="1"/>
    <col min="11790" max="11790" width="1" style="16" customWidth="1"/>
    <col min="11791" max="12033" width="9" style="16"/>
    <col min="12034" max="12034" width="3.625" style="16" bestFit="1" customWidth="1"/>
    <col min="12035" max="12035" width="13.25" style="16" customWidth="1"/>
    <col min="12036" max="12036" width="12.625" style="16" bestFit="1" customWidth="1"/>
    <col min="12037" max="12037" width="11.5" style="16" bestFit="1" customWidth="1"/>
    <col min="12038" max="12038" width="10.25" style="16" bestFit="1" customWidth="1"/>
    <col min="12039" max="12039" width="10.125" style="16" bestFit="1" customWidth="1"/>
    <col min="12040" max="12041" width="9.375" style="16" bestFit="1" customWidth="1"/>
    <col min="12042" max="12042" width="12.125" style="16" customWidth="1"/>
    <col min="12043" max="12043" width="10.375" style="16" bestFit="1" customWidth="1"/>
    <col min="12044" max="12044" width="9.875" style="16" customWidth="1"/>
    <col min="12045" max="12045" width="13.5" style="16" customWidth="1"/>
    <col min="12046" max="12046" width="1" style="16" customWidth="1"/>
    <col min="12047" max="12289" width="9" style="16"/>
    <col min="12290" max="12290" width="3.625" style="16" bestFit="1" customWidth="1"/>
    <col min="12291" max="12291" width="13.25" style="16" customWidth="1"/>
    <col min="12292" max="12292" width="12.625" style="16" bestFit="1" customWidth="1"/>
    <col min="12293" max="12293" width="11.5" style="16" bestFit="1" customWidth="1"/>
    <col min="12294" max="12294" width="10.25" style="16" bestFit="1" customWidth="1"/>
    <col min="12295" max="12295" width="10.125" style="16" bestFit="1" customWidth="1"/>
    <col min="12296" max="12297" width="9.375" style="16" bestFit="1" customWidth="1"/>
    <col min="12298" max="12298" width="12.125" style="16" customWidth="1"/>
    <col min="12299" max="12299" width="10.375" style="16" bestFit="1" customWidth="1"/>
    <col min="12300" max="12300" width="9.875" style="16" customWidth="1"/>
    <col min="12301" max="12301" width="13.5" style="16" customWidth="1"/>
    <col min="12302" max="12302" width="1" style="16" customWidth="1"/>
    <col min="12303" max="12545" width="9" style="16"/>
    <col min="12546" max="12546" width="3.625" style="16" bestFit="1" customWidth="1"/>
    <col min="12547" max="12547" width="13.25" style="16" customWidth="1"/>
    <col min="12548" max="12548" width="12.625" style="16" bestFit="1" customWidth="1"/>
    <col min="12549" max="12549" width="11.5" style="16" bestFit="1" customWidth="1"/>
    <col min="12550" max="12550" width="10.25" style="16" bestFit="1" customWidth="1"/>
    <col min="12551" max="12551" width="10.125" style="16" bestFit="1" customWidth="1"/>
    <col min="12552" max="12553" width="9.375" style="16" bestFit="1" customWidth="1"/>
    <col min="12554" max="12554" width="12.125" style="16" customWidth="1"/>
    <col min="12555" max="12555" width="10.375" style="16" bestFit="1" customWidth="1"/>
    <col min="12556" max="12556" width="9.875" style="16" customWidth="1"/>
    <col min="12557" max="12557" width="13.5" style="16" customWidth="1"/>
    <col min="12558" max="12558" width="1" style="16" customWidth="1"/>
    <col min="12559" max="12801" width="9" style="16"/>
    <col min="12802" max="12802" width="3.625" style="16" bestFit="1" customWidth="1"/>
    <col min="12803" max="12803" width="13.25" style="16" customWidth="1"/>
    <col min="12804" max="12804" width="12.625" style="16" bestFit="1" customWidth="1"/>
    <col min="12805" max="12805" width="11.5" style="16" bestFit="1" customWidth="1"/>
    <col min="12806" max="12806" width="10.25" style="16" bestFit="1" customWidth="1"/>
    <col min="12807" max="12807" width="10.125" style="16" bestFit="1" customWidth="1"/>
    <col min="12808" max="12809" width="9.375" style="16" bestFit="1" customWidth="1"/>
    <col min="12810" max="12810" width="12.125" style="16" customWidth="1"/>
    <col min="12811" max="12811" width="10.375" style="16" bestFit="1" customWidth="1"/>
    <col min="12812" max="12812" width="9.875" style="16" customWidth="1"/>
    <col min="12813" max="12813" width="13.5" style="16" customWidth="1"/>
    <col min="12814" max="12814" width="1" style="16" customWidth="1"/>
    <col min="12815" max="13057" width="9" style="16"/>
    <col min="13058" max="13058" width="3.625" style="16" bestFit="1" customWidth="1"/>
    <col min="13059" max="13059" width="13.25" style="16" customWidth="1"/>
    <col min="13060" max="13060" width="12.625" style="16" bestFit="1" customWidth="1"/>
    <col min="13061" max="13061" width="11.5" style="16" bestFit="1" customWidth="1"/>
    <col min="13062" max="13062" width="10.25" style="16" bestFit="1" customWidth="1"/>
    <col min="13063" max="13063" width="10.125" style="16" bestFit="1" customWidth="1"/>
    <col min="13064" max="13065" width="9.375" style="16" bestFit="1" customWidth="1"/>
    <col min="13066" max="13066" width="12.125" style="16" customWidth="1"/>
    <col min="13067" max="13067" width="10.375" style="16" bestFit="1" customWidth="1"/>
    <col min="13068" max="13068" width="9.875" style="16" customWidth="1"/>
    <col min="13069" max="13069" width="13.5" style="16" customWidth="1"/>
    <col min="13070" max="13070" width="1" style="16" customWidth="1"/>
    <col min="13071" max="13313" width="9" style="16"/>
    <col min="13314" max="13314" width="3.625" style="16" bestFit="1" customWidth="1"/>
    <col min="13315" max="13315" width="13.25" style="16" customWidth="1"/>
    <col min="13316" max="13316" width="12.625" style="16" bestFit="1" customWidth="1"/>
    <col min="13317" max="13317" width="11.5" style="16" bestFit="1" customWidth="1"/>
    <col min="13318" max="13318" width="10.25" style="16" bestFit="1" customWidth="1"/>
    <col min="13319" max="13319" width="10.125" style="16" bestFit="1" customWidth="1"/>
    <col min="13320" max="13321" width="9.375" style="16" bestFit="1" customWidth="1"/>
    <col min="13322" max="13322" width="12.125" style="16" customWidth="1"/>
    <col min="13323" max="13323" width="10.375" style="16" bestFit="1" customWidth="1"/>
    <col min="13324" max="13324" width="9.875" style="16" customWidth="1"/>
    <col min="13325" max="13325" width="13.5" style="16" customWidth="1"/>
    <col min="13326" max="13326" width="1" style="16" customWidth="1"/>
    <col min="13327" max="13569" width="9" style="16"/>
    <col min="13570" max="13570" width="3.625" style="16" bestFit="1" customWidth="1"/>
    <col min="13571" max="13571" width="13.25" style="16" customWidth="1"/>
    <col min="13572" max="13572" width="12.625" style="16" bestFit="1" customWidth="1"/>
    <col min="13573" max="13573" width="11.5" style="16" bestFit="1" customWidth="1"/>
    <col min="13574" max="13574" width="10.25" style="16" bestFit="1" customWidth="1"/>
    <col min="13575" max="13575" width="10.125" style="16" bestFit="1" customWidth="1"/>
    <col min="13576" max="13577" width="9.375" style="16" bestFit="1" customWidth="1"/>
    <col min="13578" max="13578" width="12.125" style="16" customWidth="1"/>
    <col min="13579" max="13579" width="10.375" style="16" bestFit="1" customWidth="1"/>
    <col min="13580" max="13580" width="9.875" style="16" customWidth="1"/>
    <col min="13581" max="13581" width="13.5" style="16" customWidth="1"/>
    <col min="13582" max="13582" width="1" style="16" customWidth="1"/>
    <col min="13583" max="13825" width="9" style="16"/>
    <col min="13826" max="13826" width="3.625" style="16" bestFit="1" customWidth="1"/>
    <col min="13827" max="13827" width="13.25" style="16" customWidth="1"/>
    <col min="13828" max="13828" width="12.625" style="16" bestFit="1" customWidth="1"/>
    <col min="13829" max="13829" width="11.5" style="16" bestFit="1" customWidth="1"/>
    <col min="13830" max="13830" width="10.25" style="16" bestFit="1" customWidth="1"/>
    <col min="13831" max="13831" width="10.125" style="16" bestFit="1" customWidth="1"/>
    <col min="13832" max="13833" width="9.375" style="16" bestFit="1" customWidth="1"/>
    <col min="13834" max="13834" width="12.125" style="16" customWidth="1"/>
    <col min="13835" max="13835" width="10.375" style="16" bestFit="1" customWidth="1"/>
    <col min="13836" max="13836" width="9.875" style="16" customWidth="1"/>
    <col min="13837" max="13837" width="13.5" style="16" customWidth="1"/>
    <col min="13838" max="13838" width="1" style="16" customWidth="1"/>
    <col min="13839" max="14081" width="9" style="16"/>
    <col min="14082" max="14082" width="3.625" style="16" bestFit="1" customWidth="1"/>
    <col min="14083" max="14083" width="13.25" style="16" customWidth="1"/>
    <col min="14084" max="14084" width="12.625" style="16" bestFit="1" customWidth="1"/>
    <col min="14085" max="14085" width="11.5" style="16" bestFit="1" customWidth="1"/>
    <col min="14086" max="14086" width="10.25" style="16" bestFit="1" customWidth="1"/>
    <col min="14087" max="14087" width="10.125" style="16" bestFit="1" customWidth="1"/>
    <col min="14088" max="14089" width="9.375" style="16" bestFit="1" customWidth="1"/>
    <col min="14090" max="14090" width="12.125" style="16" customWidth="1"/>
    <col min="14091" max="14091" width="10.375" style="16" bestFit="1" customWidth="1"/>
    <col min="14092" max="14092" width="9.875" style="16" customWidth="1"/>
    <col min="14093" max="14093" width="13.5" style="16" customWidth="1"/>
    <col min="14094" max="14094" width="1" style="16" customWidth="1"/>
    <col min="14095" max="14337" width="9" style="16"/>
    <col min="14338" max="14338" width="3.625" style="16" bestFit="1" customWidth="1"/>
    <col min="14339" max="14339" width="13.25" style="16" customWidth="1"/>
    <col min="14340" max="14340" width="12.625" style="16" bestFit="1" customWidth="1"/>
    <col min="14341" max="14341" width="11.5" style="16" bestFit="1" customWidth="1"/>
    <col min="14342" max="14342" width="10.25" style="16" bestFit="1" customWidth="1"/>
    <col min="14343" max="14343" width="10.125" style="16" bestFit="1" customWidth="1"/>
    <col min="14344" max="14345" width="9.375" style="16" bestFit="1" customWidth="1"/>
    <col min="14346" max="14346" width="12.125" style="16" customWidth="1"/>
    <col min="14347" max="14347" width="10.375" style="16" bestFit="1" customWidth="1"/>
    <col min="14348" max="14348" width="9.875" style="16" customWidth="1"/>
    <col min="14349" max="14349" width="13.5" style="16" customWidth="1"/>
    <col min="14350" max="14350" width="1" style="16" customWidth="1"/>
    <col min="14351" max="14593" width="9" style="16"/>
    <col min="14594" max="14594" width="3.625" style="16" bestFit="1" customWidth="1"/>
    <col min="14595" max="14595" width="13.25" style="16" customWidth="1"/>
    <col min="14596" max="14596" width="12.625" style="16" bestFit="1" customWidth="1"/>
    <col min="14597" max="14597" width="11.5" style="16" bestFit="1" customWidth="1"/>
    <col min="14598" max="14598" width="10.25" style="16" bestFit="1" customWidth="1"/>
    <col min="14599" max="14599" width="10.125" style="16" bestFit="1" customWidth="1"/>
    <col min="14600" max="14601" width="9.375" style="16" bestFit="1" customWidth="1"/>
    <col min="14602" max="14602" width="12.125" style="16" customWidth="1"/>
    <col min="14603" max="14603" width="10.375" style="16" bestFit="1" customWidth="1"/>
    <col min="14604" max="14604" width="9.875" style="16" customWidth="1"/>
    <col min="14605" max="14605" width="13.5" style="16" customWidth="1"/>
    <col min="14606" max="14606" width="1" style="16" customWidth="1"/>
    <col min="14607" max="14849" width="9" style="16"/>
    <col min="14850" max="14850" width="3.625" style="16" bestFit="1" customWidth="1"/>
    <col min="14851" max="14851" width="13.25" style="16" customWidth="1"/>
    <col min="14852" max="14852" width="12.625" style="16" bestFit="1" customWidth="1"/>
    <col min="14853" max="14853" width="11.5" style="16" bestFit="1" customWidth="1"/>
    <col min="14854" max="14854" width="10.25" style="16" bestFit="1" customWidth="1"/>
    <col min="14855" max="14855" width="10.125" style="16" bestFit="1" customWidth="1"/>
    <col min="14856" max="14857" width="9.375" style="16" bestFit="1" customWidth="1"/>
    <col min="14858" max="14858" width="12.125" style="16" customWidth="1"/>
    <col min="14859" max="14859" width="10.375" style="16" bestFit="1" customWidth="1"/>
    <col min="14860" max="14860" width="9.875" style="16" customWidth="1"/>
    <col min="14861" max="14861" width="13.5" style="16" customWidth="1"/>
    <col min="14862" max="14862" width="1" style="16" customWidth="1"/>
    <col min="14863" max="15105" width="9" style="16"/>
    <col min="15106" max="15106" width="3.625" style="16" bestFit="1" customWidth="1"/>
    <col min="15107" max="15107" width="13.25" style="16" customWidth="1"/>
    <col min="15108" max="15108" width="12.625" style="16" bestFit="1" customWidth="1"/>
    <col min="15109" max="15109" width="11.5" style="16" bestFit="1" customWidth="1"/>
    <col min="15110" max="15110" width="10.25" style="16" bestFit="1" customWidth="1"/>
    <col min="15111" max="15111" width="10.125" style="16" bestFit="1" customWidth="1"/>
    <col min="15112" max="15113" width="9.375" style="16" bestFit="1" customWidth="1"/>
    <col min="15114" max="15114" width="12.125" style="16" customWidth="1"/>
    <col min="15115" max="15115" width="10.375" style="16" bestFit="1" customWidth="1"/>
    <col min="15116" max="15116" width="9.875" style="16" customWidth="1"/>
    <col min="15117" max="15117" width="13.5" style="16" customWidth="1"/>
    <col min="15118" max="15118" width="1" style="16" customWidth="1"/>
    <col min="15119" max="15361" width="9" style="16"/>
    <col min="15362" max="15362" width="3.625" style="16" bestFit="1" customWidth="1"/>
    <col min="15363" max="15363" width="13.25" style="16" customWidth="1"/>
    <col min="15364" max="15364" width="12.625" style="16" bestFit="1" customWidth="1"/>
    <col min="15365" max="15365" width="11.5" style="16" bestFit="1" customWidth="1"/>
    <col min="15366" max="15366" width="10.25" style="16" bestFit="1" customWidth="1"/>
    <col min="15367" max="15367" width="10.125" style="16" bestFit="1" customWidth="1"/>
    <col min="15368" max="15369" width="9.375" style="16" bestFit="1" customWidth="1"/>
    <col min="15370" max="15370" width="12.125" style="16" customWidth="1"/>
    <col min="15371" max="15371" width="10.375" style="16" bestFit="1" customWidth="1"/>
    <col min="15372" max="15372" width="9.875" style="16" customWidth="1"/>
    <col min="15373" max="15373" width="13.5" style="16" customWidth="1"/>
    <col min="15374" max="15374" width="1" style="16" customWidth="1"/>
    <col min="15375" max="15617" width="9" style="16"/>
    <col min="15618" max="15618" width="3.625" style="16" bestFit="1" customWidth="1"/>
    <col min="15619" max="15619" width="13.25" style="16" customWidth="1"/>
    <col min="15620" max="15620" width="12.625" style="16" bestFit="1" customWidth="1"/>
    <col min="15621" max="15621" width="11.5" style="16" bestFit="1" customWidth="1"/>
    <col min="15622" max="15622" width="10.25" style="16" bestFit="1" customWidth="1"/>
    <col min="15623" max="15623" width="10.125" style="16" bestFit="1" customWidth="1"/>
    <col min="15624" max="15625" width="9.375" style="16" bestFit="1" customWidth="1"/>
    <col min="15626" max="15626" width="12.125" style="16" customWidth="1"/>
    <col min="15627" max="15627" width="10.375" style="16" bestFit="1" customWidth="1"/>
    <col min="15628" max="15628" width="9.875" style="16" customWidth="1"/>
    <col min="15629" max="15629" width="13.5" style="16" customWidth="1"/>
    <col min="15630" max="15630" width="1" style="16" customWidth="1"/>
    <col min="15631" max="15873" width="9" style="16"/>
    <col min="15874" max="15874" width="3.625" style="16" bestFit="1" customWidth="1"/>
    <col min="15875" max="15875" width="13.25" style="16" customWidth="1"/>
    <col min="15876" max="15876" width="12.625" style="16" bestFit="1" customWidth="1"/>
    <col min="15877" max="15877" width="11.5" style="16" bestFit="1" customWidth="1"/>
    <col min="15878" max="15878" width="10.25" style="16" bestFit="1" customWidth="1"/>
    <col min="15879" max="15879" width="10.125" style="16" bestFit="1" customWidth="1"/>
    <col min="15880" max="15881" width="9.375" style="16" bestFit="1" customWidth="1"/>
    <col min="15882" max="15882" width="12.125" style="16" customWidth="1"/>
    <col min="15883" max="15883" width="10.375" style="16" bestFit="1" customWidth="1"/>
    <col min="15884" max="15884" width="9.875" style="16" customWidth="1"/>
    <col min="15885" max="15885" width="13.5" style="16" customWidth="1"/>
    <col min="15886" max="15886" width="1" style="16" customWidth="1"/>
    <col min="15887" max="16129" width="9" style="16"/>
    <col min="16130" max="16130" width="3.625" style="16" bestFit="1" customWidth="1"/>
    <col min="16131" max="16131" width="13.25" style="16" customWidth="1"/>
    <col min="16132" max="16132" width="12.625" style="16" bestFit="1" customWidth="1"/>
    <col min="16133" max="16133" width="11.5" style="16" bestFit="1" customWidth="1"/>
    <col min="16134" max="16134" width="10.25" style="16" bestFit="1" customWidth="1"/>
    <col min="16135" max="16135" width="10.125" style="16" bestFit="1" customWidth="1"/>
    <col min="16136" max="16137" width="9.375" style="16" bestFit="1" customWidth="1"/>
    <col min="16138" max="16138" width="12.125" style="16" customWidth="1"/>
    <col min="16139" max="16139" width="10.375" style="16" bestFit="1" customWidth="1"/>
    <col min="16140" max="16140" width="9.875" style="16" customWidth="1"/>
    <col min="16141" max="16141" width="13.5" style="16" customWidth="1"/>
    <col min="16142" max="16142" width="1" style="16" customWidth="1"/>
    <col min="16143" max="16384" width="9" style="16"/>
  </cols>
  <sheetData>
    <row r="1" spans="1:37" ht="19.5" thickBot="1">
      <c r="A1" s="8"/>
      <c r="B1" s="24" t="s">
        <v>34</v>
      </c>
      <c r="D1" s="126"/>
      <c r="E1" s="127"/>
      <c r="F1" s="127"/>
      <c r="G1" s="127"/>
      <c r="H1" s="127"/>
      <c r="I1" s="127"/>
      <c r="J1" s="127"/>
      <c r="K1" s="127"/>
      <c r="L1" s="127"/>
      <c r="M1" s="127"/>
      <c r="N1" s="118"/>
    </row>
    <row r="2" spans="1:37" ht="22.5" customHeight="1">
      <c r="A2" s="1"/>
      <c r="B2" s="128" t="s">
        <v>32</v>
      </c>
      <c r="C2" s="129"/>
      <c r="D2" s="134" t="s">
        <v>165</v>
      </c>
      <c r="E2" s="135"/>
      <c r="F2" s="135"/>
      <c r="G2" s="135"/>
      <c r="H2" s="135"/>
      <c r="I2" s="135"/>
      <c r="J2" s="135"/>
      <c r="K2" s="136" t="s">
        <v>31</v>
      </c>
      <c r="L2" s="137"/>
      <c r="M2" s="138" t="s">
        <v>166</v>
      </c>
    </row>
    <row r="3" spans="1:37" ht="22.5" customHeight="1">
      <c r="A3" s="1"/>
      <c r="B3" s="130"/>
      <c r="C3" s="131"/>
      <c r="D3" s="141" t="s">
        <v>30</v>
      </c>
      <c r="E3" s="143" t="s">
        <v>29</v>
      </c>
      <c r="F3" s="143"/>
      <c r="G3" s="143"/>
      <c r="H3" s="143"/>
      <c r="I3" s="144"/>
      <c r="J3" s="147" t="s">
        <v>28</v>
      </c>
      <c r="K3" s="149" t="s">
        <v>27</v>
      </c>
      <c r="L3" s="120" t="s">
        <v>26</v>
      </c>
      <c r="M3" s="139"/>
    </row>
    <row r="4" spans="1:37" ht="22.5" customHeight="1" thickBot="1">
      <c r="A4" s="1"/>
      <c r="B4" s="132"/>
      <c r="C4" s="133"/>
      <c r="D4" s="142"/>
      <c r="E4" s="13" t="s">
        <v>0</v>
      </c>
      <c r="F4" s="12" t="s">
        <v>25</v>
      </c>
      <c r="G4" s="12" t="s">
        <v>35</v>
      </c>
      <c r="H4" s="11" t="s">
        <v>24</v>
      </c>
      <c r="I4" s="51" t="s">
        <v>17</v>
      </c>
      <c r="J4" s="148"/>
      <c r="K4" s="150"/>
      <c r="L4" s="121"/>
      <c r="M4" s="140"/>
    </row>
    <row r="5" spans="1:37" s="17" customFormat="1" ht="23.1" customHeight="1">
      <c r="A5" s="4" t="s">
        <v>36</v>
      </c>
      <c r="B5" s="82">
        <v>1</v>
      </c>
      <c r="C5" s="27" t="s">
        <v>1</v>
      </c>
      <c r="D5" s="85">
        <f>+E5+J5</f>
        <v>79331</v>
      </c>
      <c r="E5" s="28">
        <f>SUM(F5:I5)</f>
        <v>41110</v>
      </c>
      <c r="F5" s="10">
        <v>26074</v>
      </c>
      <c r="G5" s="10">
        <v>8553</v>
      </c>
      <c r="H5" s="10">
        <v>3637</v>
      </c>
      <c r="I5" s="9">
        <v>2846</v>
      </c>
      <c r="J5" s="15">
        <v>38221</v>
      </c>
      <c r="K5" s="14">
        <v>900</v>
      </c>
      <c r="L5" s="9">
        <v>900</v>
      </c>
      <c r="M5" s="122">
        <v>2211095000</v>
      </c>
      <c r="N5" s="119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</row>
    <row r="6" spans="1:37" s="18" customFormat="1" ht="23.1" customHeight="1" thickBot="1">
      <c r="A6" s="4" t="s">
        <v>37</v>
      </c>
      <c r="B6" s="83">
        <v>2</v>
      </c>
      <c r="C6" s="84" t="s">
        <v>38</v>
      </c>
      <c r="D6" s="85">
        <f>+E6+J6</f>
        <v>34788</v>
      </c>
      <c r="E6" s="28">
        <f>SUM(F6:I6)</f>
        <v>17025</v>
      </c>
      <c r="F6" s="10">
        <v>11539</v>
      </c>
      <c r="G6" s="10">
        <v>5215</v>
      </c>
      <c r="H6" s="10">
        <v>0</v>
      </c>
      <c r="I6" s="9">
        <v>271</v>
      </c>
      <c r="J6" s="15">
        <v>17763</v>
      </c>
      <c r="K6" s="14">
        <v>2489</v>
      </c>
      <c r="L6" s="9">
        <v>2489</v>
      </c>
      <c r="M6" s="123"/>
    </row>
    <row r="7" spans="1:37" s="20" customFormat="1" ht="23.1" customHeight="1" thickBot="1">
      <c r="A7" s="7"/>
      <c r="B7" s="124" t="s">
        <v>23</v>
      </c>
      <c r="C7" s="125"/>
      <c r="D7" s="52">
        <f t="shared" ref="D7:M7" si="0">SUM(D5:D6)</f>
        <v>114119</v>
      </c>
      <c r="E7" s="53">
        <f t="shared" si="0"/>
        <v>58135</v>
      </c>
      <c r="F7" s="54">
        <f t="shared" si="0"/>
        <v>37613</v>
      </c>
      <c r="G7" s="54">
        <f t="shared" si="0"/>
        <v>13768</v>
      </c>
      <c r="H7" s="54">
        <f t="shared" si="0"/>
        <v>3637</v>
      </c>
      <c r="I7" s="55">
        <f t="shared" si="0"/>
        <v>3117</v>
      </c>
      <c r="J7" s="56">
        <f t="shared" si="0"/>
        <v>55984</v>
      </c>
      <c r="K7" s="53">
        <f t="shared" si="0"/>
        <v>3389</v>
      </c>
      <c r="L7" s="57">
        <f t="shared" si="0"/>
        <v>3389</v>
      </c>
      <c r="M7" s="58">
        <f t="shared" si="0"/>
        <v>2211095000</v>
      </c>
      <c r="N7" s="19"/>
    </row>
    <row r="8" spans="1:37" s="17" customFormat="1" ht="23.1" customHeight="1">
      <c r="A8" s="5" t="s">
        <v>39</v>
      </c>
      <c r="B8" s="30">
        <v>1</v>
      </c>
      <c r="C8" s="31" t="s">
        <v>22</v>
      </c>
      <c r="D8" s="85">
        <f>+E8+J8</f>
        <v>1927</v>
      </c>
      <c r="E8" s="28">
        <f t="shared" ref="E8:E15" si="1">SUM(F8:I8)</f>
        <v>1750</v>
      </c>
      <c r="F8" s="10">
        <v>1000</v>
      </c>
      <c r="G8" s="10">
        <v>700</v>
      </c>
      <c r="H8" s="10">
        <v>0</v>
      </c>
      <c r="I8" s="9">
        <v>50</v>
      </c>
      <c r="J8" s="15">
        <v>177</v>
      </c>
      <c r="K8" s="36">
        <v>142</v>
      </c>
      <c r="L8" s="9">
        <v>0</v>
      </c>
      <c r="M8" s="59"/>
      <c r="N8" s="119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</row>
    <row r="9" spans="1:37" s="17" customFormat="1" ht="23.1" customHeight="1">
      <c r="A9" s="5" t="s">
        <v>40</v>
      </c>
      <c r="B9" s="26">
        <v>2</v>
      </c>
      <c r="C9" s="32" t="s">
        <v>2</v>
      </c>
      <c r="D9" s="85">
        <f>+E9+J9</f>
        <v>13765</v>
      </c>
      <c r="E9" s="28">
        <f t="shared" si="1"/>
        <v>3350</v>
      </c>
      <c r="F9" s="10">
        <v>1985</v>
      </c>
      <c r="G9" s="10">
        <v>1273</v>
      </c>
      <c r="H9" s="10">
        <v>0</v>
      </c>
      <c r="I9" s="9">
        <v>92</v>
      </c>
      <c r="J9" s="15">
        <v>10415</v>
      </c>
      <c r="K9" s="14">
        <v>0</v>
      </c>
      <c r="L9" s="9">
        <v>0</v>
      </c>
      <c r="M9" s="60"/>
      <c r="N9" s="119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</row>
    <row r="10" spans="1:37" s="17" customFormat="1" ht="23.1" customHeight="1">
      <c r="A10" s="5" t="s">
        <v>41</v>
      </c>
      <c r="B10" s="26">
        <v>3</v>
      </c>
      <c r="C10" s="32" t="s">
        <v>3</v>
      </c>
      <c r="D10" s="85">
        <v>624</v>
      </c>
      <c r="E10" s="28">
        <f t="shared" si="1"/>
        <v>574</v>
      </c>
      <c r="F10" s="10">
        <v>237</v>
      </c>
      <c r="G10" s="10">
        <v>337</v>
      </c>
      <c r="H10" s="10">
        <v>0</v>
      </c>
      <c r="I10" s="9">
        <v>0</v>
      </c>
      <c r="J10" s="15">
        <v>50</v>
      </c>
      <c r="K10" s="14">
        <v>0</v>
      </c>
      <c r="L10" s="9">
        <v>0</v>
      </c>
      <c r="M10" s="61"/>
      <c r="N10" s="119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</row>
    <row r="11" spans="1:37" s="21" customFormat="1" ht="23.1" customHeight="1">
      <c r="A11" s="5" t="s">
        <v>42</v>
      </c>
      <c r="B11" s="34">
        <v>4</v>
      </c>
      <c r="C11" s="35" t="s">
        <v>4</v>
      </c>
      <c r="D11" s="85">
        <f>+E11+J11</f>
        <v>5435</v>
      </c>
      <c r="E11" s="28">
        <f t="shared" si="1"/>
        <v>5435</v>
      </c>
      <c r="F11" s="10">
        <v>5435</v>
      </c>
      <c r="G11" s="62" t="s">
        <v>16</v>
      </c>
      <c r="H11" s="62" t="s">
        <v>16</v>
      </c>
      <c r="I11" s="63" t="s">
        <v>16</v>
      </c>
      <c r="J11" s="50">
        <v>0</v>
      </c>
      <c r="K11" s="14">
        <v>0</v>
      </c>
      <c r="L11" s="9">
        <v>0</v>
      </c>
      <c r="M11" s="64"/>
      <c r="N11" s="119"/>
    </row>
    <row r="12" spans="1:37" s="17" customFormat="1" ht="23.1" customHeight="1">
      <c r="A12" s="5" t="s">
        <v>43</v>
      </c>
      <c r="B12" s="26">
        <v>5</v>
      </c>
      <c r="C12" s="32" t="s">
        <v>5</v>
      </c>
      <c r="D12" s="85">
        <f>+E12+J12</f>
        <v>1437</v>
      </c>
      <c r="E12" s="28">
        <f t="shared" si="1"/>
        <v>1245</v>
      </c>
      <c r="F12" s="10">
        <v>485</v>
      </c>
      <c r="G12" s="10">
        <v>656</v>
      </c>
      <c r="H12" s="10">
        <v>104</v>
      </c>
      <c r="I12" s="9">
        <v>0</v>
      </c>
      <c r="J12" s="15">
        <v>192</v>
      </c>
      <c r="K12" s="14">
        <v>0</v>
      </c>
      <c r="L12" s="9">
        <v>0</v>
      </c>
      <c r="M12" s="65"/>
      <c r="N12" s="119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</row>
    <row r="13" spans="1:37" s="17" customFormat="1" ht="23.1" customHeight="1">
      <c r="A13" s="5" t="s">
        <v>44</v>
      </c>
      <c r="B13" s="26">
        <v>6</v>
      </c>
      <c r="C13" s="32" t="s">
        <v>6</v>
      </c>
      <c r="D13" s="85">
        <f>+E13+J13</f>
        <v>8980</v>
      </c>
      <c r="E13" s="28">
        <f t="shared" si="1"/>
        <v>8980</v>
      </c>
      <c r="F13" s="10">
        <v>2400</v>
      </c>
      <c r="G13" s="10">
        <v>6200</v>
      </c>
      <c r="H13" s="10">
        <v>20</v>
      </c>
      <c r="I13" s="9">
        <v>360</v>
      </c>
      <c r="J13" s="15">
        <v>0</v>
      </c>
      <c r="K13" s="14">
        <v>0</v>
      </c>
      <c r="L13" s="9">
        <v>0</v>
      </c>
      <c r="M13" s="65"/>
      <c r="N13" s="119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</row>
    <row r="14" spans="1:37" s="17" customFormat="1" ht="23.1" customHeight="1">
      <c r="A14" s="5" t="s">
        <v>45</v>
      </c>
      <c r="B14" s="29">
        <v>7</v>
      </c>
      <c r="C14" s="38" t="s">
        <v>7</v>
      </c>
      <c r="D14" s="86">
        <f>+E14+J14</f>
        <v>1062</v>
      </c>
      <c r="E14" s="87">
        <f t="shared" si="1"/>
        <v>269</v>
      </c>
      <c r="F14" s="10">
        <v>247</v>
      </c>
      <c r="G14" s="10">
        <v>22</v>
      </c>
      <c r="H14" s="10">
        <v>0</v>
      </c>
      <c r="I14" s="9">
        <v>0</v>
      </c>
      <c r="J14" s="15">
        <v>793</v>
      </c>
      <c r="K14" s="14">
        <v>0</v>
      </c>
      <c r="L14" s="9">
        <v>0</v>
      </c>
      <c r="M14" s="66"/>
      <c r="N14" s="119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</row>
    <row r="15" spans="1:37" s="17" customFormat="1" ht="23.1" customHeight="1" thickBot="1">
      <c r="A15" s="5" t="s">
        <v>46</v>
      </c>
      <c r="B15" s="29">
        <v>8</v>
      </c>
      <c r="C15" s="38" t="s">
        <v>47</v>
      </c>
      <c r="D15" s="86">
        <f>+E15+J15</f>
        <v>14010</v>
      </c>
      <c r="E15" s="87">
        <f t="shared" si="1"/>
        <v>7005</v>
      </c>
      <c r="F15" s="10">
        <v>442</v>
      </c>
      <c r="G15" s="10">
        <v>5832</v>
      </c>
      <c r="H15" s="10">
        <v>0</v>
      </c>
      <c r="I15" s="9">
        <v>731</v>
      </c>
      <c r="J15" s="15">
        <v>7005</v>
      </c>
      <c r="K15" s="14">
        <v>0</v>
      </c>
      <c r="L15" s="9">
        <v>0</v>
      </c>
      <c r="M15" s="66"/>
      <c r="N15" s="119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</row>
    <row r="16" spans="1:37" s="22" customFormat="1" ht="23.1" customHeight="1" thickBot="1">
      <c r="A16" s="7"/>
      <c r="B16" s="145" t="s">
        <v>8</v>
      </c>
      <c r="C16" s="146"/>
      <c r="D16" s="52">
        <f t="shared" ref="D16:L16" si="2">SUM(D8:D15)</f>
        <v>47240</v>
      </c>
      <c r="E16" s="53">
        <f t="shared" si="2"/>
        <v>28608</v>
      </c>
      <c r="F16" s="54">
        <f t="shared" si="2"/>
        <v>12231</v>
      </c>
      <c r="G16" s="54">
        <f t="shared" si="2"/>
        <v>15020</v>
      </c>
      <c r="H16" s="54">
        <f t="shared" si="2"/>
        <v>124</v>
      </c>
      <c r="I16" s="67">
        <f t="shared" si="2"/>
        <v>1233</v>
      </c>
      <c r="J16" s="52">
        <f t="shared" si="2"/>
        <v>18632</v>
      </c>
      <c r="K16" s="53">
        <f t="shared" si="2"/>
        <v>142</v>
      </c>
      <c r="L16" s="57">
        <f t="shared" si="2"/>
        <v>0</v>
      </c>
      <c r="M16" s="58"/>
      <c r="N16" s="118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</row>
    <row r="17" spans="1:37" ht="22.5" customHeight="1">
      <c r="A17" s="6" t="s">
        <v>48</v>
      </c>
      <c r="B17" s="30">
        <v>1</v>
      </c>
      <c r="C17" s="84" t="s">
        <v>33</v>
      </c>
      <c r="D17" s="88">
        <f t="shared" ref="D17:D32" si="3">+E17+J17</f>
        <v>1185946</v>
      </c>
      <c r="E17" s="89">
        <f t="shared" ref="E17:E56" si="4">SUM(F17:I17)</f>
        <v>163510</v>
      </c>
      <c r="F17" s="39">
        <v>99567</v>
      </c>
      <c r="G17" s="39">
        <v>44808</v>
      </c>
      <c r="H17" s="39">
        <v>2374</v>
      </c>
      <c r="I17" s="43">
        <v>16761</v>
      </c>
      <c r="J17" s="44">
        <v>1022436</v>
      </c>
      <c r="K17" s="45">
        <v>29667</v>
      </c>
      <c r="L17" s="43">
        <v>0</v>
      </c>
      <c r="M17" s="68">
        <v>669000000</v>
      </c>
    </row>
    <row r="18" spans="1:37" s="23" customFormat="1" ht="22.5" customHeight="1">
      <c r="A18" s="6" t="s">
        <v>49</v>
      </c>
      <c r="B18" s="26">
        <v>2</v>
      </c>
      <c r="C18" s="84" t="s">
        <v>50</v>
      </c>
      <c r="D18" s="88">
        <f t="shared" si="3"/>
        <v>293738</v>
      </c>
      <c r="E18" s="89">
        <f t="shared" si="4"/>
        <v>36567</v>
      </c>
      <c r="F18" s="39">
        <v>27272</v>
      </c>
      <c r="G18" s="39">
        <v>4116</v>
      </c>
      <c r="H18" s="39">
        <v>2726</v>
      </c>
      <c r="I18" s="43">
        <v>2453</v>
      </c>
      <c r="J18" s="44">
        <v>257171</v>
      </c>
      <c r="K18" s="45">
        <v>18434</v>
      </c>
      <c r="L18" s="43">
        <v>493</v>
      </c>
      <c r="M18" s="69">
        <v>73460000</v>
      </c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</row>
    <row r="19" spans="1:37" ht="22.5" customHeight="1">
      <c r="A19" s="6" t="s">
        <v>51</v>
      </c>
      <c r="B19" s="26">
        <v>3</v>
      </c>
      <c r="C19" s="32" t="s">
        <v>9</v>
      </c>
      <c r="D19" s="88">
        <f t="shared" si="3"/>
        <v>134941</v>
      </c>
      <c r="E19" s="89">
        <f t="shared" si="4"/>
        <v>34725</v>
      </c>
      <c r="F19" s="39">
        <v>28104</v>
      </c>
      <c r="G19" s="39">
        <v>5841</v>
      </c>
      <c r="H19" s="39">
        <v>780</v>
      </c>
      <c r="I19" s="43">
        <v>0</v>
      </c>
      <c r="J19" s="44">
        <v>100216</v>
      </c>
      <c r="K19" s="45">
        <v>0</v>
      </c>
      <c r="L19" s="43">
        <v>0</v>
      </c>
      <c r="M19" s="69">
        <v>50000000</v>
      </c>
    </row>
    <row r="20" spans="1:37" ht="22.5" customHeight="1">
      <c r="A20" s="6" t="s">
        <v>52</v>
      </c>
      <c r="B20" s="26">
        <v>4</v>
      </c>
      <c r="C20" s="32" t="s">
        <v>10</v>
      </c>
      <c r="D20" s="88">
        <f t="shared" si="3"/>
        <v>255865</v>
      </c>
      <c r="E20" s="89">
        <f t="shared" si="4"/>
        <v>28010</v>
      </c>
      <c r="F20" s="39">
        <v>21184</v>
      </c>
      <c r="G20" s="39">
        <v>4992</v>
      </c>
      <c r="H20" s="39">
        <v>664</v>
      </c>
      <c r="I20" s="43">
        <v>1170</v>
      </c>
      <c r="J20" s="44">
        <v>227855</v>
      </c>
      <c r="K20" s="45">
        <v>14465</v>
      </c>
      <c r="L20" s="43">
        <v>0</v>
      </c>
      <c r="M20" s="69">
        <v>48010000</v>
      </c>
    </row>
    <row r="21" spans="1:37" ht="22.5" customHeight="1">
      <c r="A21" s="6" t="s">
        <v>53</v>
      </c>
      <c r="B21" s="26">
        <v>5</v>
      </c>
      <c r="C21" s="32" t="s">
        <v>11</v>
      </c>
      <c r="D21" s="85">
        <f t="shared" si="3"/>
        <v>266361</v>
      </c>
      <c r="E21" s="28">
        <f t="shared" si="4"/>
        <v>9064</v>
      </c>
      <c r="F21" s="10">
        <v>6593</v>
      </c>
      <c r="G21" s="10">
        <v>2401</v>
      </c>
      <c r="H21" s="10">
        <v>25</v>
      </c>
      <c r="I21" s="9">
        <v>45</v>
      </c>
      <c r="J21" s="15">
        <v>257297</v>
      </c>
      <c r="K21" s="14">
        <v>3299</v>
      </c>
      <c r="L21" s="9">
        <v>0</v>
      </c>
      <c r="M21" s="69">
        <v>26462000</v>
      </c>
    </row>
    <row r="22" spans="1:37" ht="22.5" customHeight="1">
      <c r="A22" s="6" t="s">
        <v>54</v>
      </c>
      <c r="B22" s="26">
        <v>6</v>
      </c>
      <c r="C22" s="32" t="s">
        <v>12</v>
      </c>
      <c r="D22" s="85">
        <f t="shared" si="3"/>
        <v>349768</v>
      </c>
      <c r="E22" s="28">
        <f t="shared" si="4"/>
        <v>30479</v>
      </c>
      <c r="F22" s="33">
        <v>23991</v>
      </c>
      <c r="G22" s="33">
        <v>4733</v>
      </c>
      <c r="H22" s="33">
        <v>1366</v>
      </c>
      <c r="I22" s="40">
        <v>389</v>
      </c>
      <c r="J22" s="42">
        <v>319289</v>
      </c>
      <c r="K22" s="36">
        <v>37579</v>
      </c>
      <c r="L22" s="40">
        <v>0</v>
      </c>
      <c r="M22" s="69">
        <v>89700000</v>
      </c>
    </row>
    <row r="23" spans="1:37" ht="22.5" customHeight="1">
      <c r="A23" s="6" t="s">
        <v>55</v>
      </c>
      <c r="B23" s="26">
        <v>7</v>
      </c>
      <c r="C23" s="32" t="s">
        <v>56</v>
      </c>
      <c r="D23" s="88">
        <f t="shared" si="3"/>
        <v>103028</v>
      </c>
      <c r="E23" s="89">
        <f t="shared" si="4"/>
        <v>20253</v>
      </c>
      <c r="F23" s="97">
        <v>14708</v>
      </c>
      <c r="G23" s="97">
        <v>5352</v>
      </c>
      <c r="H23" s="97">
        <v>193</v>
      </c>
      <c r="I23" s="98">
        <v>0</v>
      </c>
      <c r="J23" s="99">
        <v>82775</v>
      </c>
      <c r="K23" s="100">
        <v>0</v>
      </c>
      <c r="L23" s="43">
        <v>0</v>
      </c>
      <c r="M23" s="69">
        <v>39558000</v>
      </c>
    </row>
    <row r="24" spans="1:37" ht="22.5" customHeight="1">
      <c r="A24" s="6" t="s">
        <v>57</v>
      </c>
      <c r="B24" s="26">
        <v>8</v>
      </c>
      <c r="C24" s="32" t="s">
        <v>58</v>
      </c>
      <c r="D24" s="85">
        <f t="shared" si="3"/>
        <v>692852</v>
      </c>
      <c r="E24" s="28">
        <f t="shared" si="4"/>
        <v>116136</v>
      </c>
      <c r="F24" s="33">
        <v>89717</v>
      </c>
      <c r="G24" s="33">
        <v>15800</v>
      </c>
      <c r="H24" s="33">
        <v>9654</v>
      </c>
      <c r="I24" s="40">
        <v>965</v>
      </c>
      <c r="J24" s="42">
        <v>576716</v>
      </c>
      <c r="K24" s="36">
        <v>369803</v>
      </c>
      <c r="L24" s="9">
        <v>0</v>
      </c>
      <c r="M24" s="69">
        <v>233580000</v>
      </c>
    </row>
    <row r="25" spans="1:37" ht="22.5" customHeight="1">
      <c r="A25" s="6" t="s">
        <v>59</v>
      </c>
      <c r="B25" s="26">
        <v>9</v>
      </c>
      <c r="C25" s="32" t="s">
        <v>60</v>
      </c>
      <c r="D25" s="88">
        <f t="shared" si="3"/>
        <v>312216</v>
      </c>
      <c r="E25" s="89">
        <f t="shared" si="4"/>
        <v>28128</v>
      </c>
      <c r="F25" s="97">
        <v>18069</v>
      </c>
      <c r="G25" s="97">
        <v>8414</v>
      </c>
      <c r="H25" s="97">
        <v>1645</v>
      </c>
      <c r="I25" s="98">
        <v>0</v>
      </c>
      <c r="J25" s="99">
        <v>284088</v>
      </c>
      <c r="K25" s="100">
        <v>50836</v>
      </c>
      <c r="L25" s="43">
        <v>0</v>
      </c>
      <c r="M25" s="69">
        <v>121000000</v>
      </c>
    </row>
    <row r="26" spans="1:37" ht="22.5" customHeight="1">
      <c r="A26" s="6" t="s">
        <v>61</v>
      </c>
      <c r="B26" s="26">
        <v>10</v>
      </c>
      <c r="C26" s="32" t="s">
        <v>62</v>
      </c>
      <c r="D26" s="86">
        <f t="shared" si="3"/>
        <v>136309</v>
      </c>
      <c r="E26" s="87">
        <f t="shared" si="4"/>
        <v>19080</v>
      </c>
      <c r="F26" s="33">
        <v>15811</v>
      </c>
      <c r="G26" s="33">
        <v>2499</v>
      </c>
      <c r="H26" s="33">
        <v>110</v>
      </c>
      <c r="I26" s="40">
        <v>660</v>
      </c>
      <c r="J26" s="42">
        <v>117229</v>
      </c>
      <c r="K26" s="36">
        <v>0</v>
      </c>
      <c r="L26" s="9">
        <v>0</v>
      </c>
      <c r="M26" s="69">
        <v>23465000</v>
      </c>
    </row>
    <row r="27" spans="1:37" ht="22.5" customHeight="1">
      <c r="A27" s="6" t="s">
        <v>63</v>
      </c>
      <c r="B27" s="26">
        <v>11</v>
      </c>
      <c r="C27" s="32" t="s">
        <v>64</v>
      </c>
      <c r="D27" s="88">
        <f t="shared" si="3"/>
        <v>56732</v>
      </c>
      <c r="E27" s="89">
        <f t="shared" si="4"/>
        <v>9186</v>
      </c>
      <c r="F27" s="97">
        <v>6974</v>
      </c>
      <c r="G27" s="97">
        <v>1569</v>
      </c>
      <c r="H27" s="97">
        <v>366</v>
      </c>
      <c r="I27" s="98">
        <v>277</v>
      </c>
      <c r="J27" s="99">
        <v>47546</v>
      </c>
      <c r="K27" s="100">
        <v>0</v>
      </c>
      <c r="L27" s="43">
        <v>0</v>
      </c>
      <c r="M27" s="69">
        <v>27190000</v>
      </c>
    </row>
    <row r="28" spans="1:37" ht="22.5" customHeight="1">
      <c r="A28" s="6" t="s">
        <v>65</v>
      </c>
      <c r="B28" s="26">
        <v>12</v>
      </c>
      <c r="C28" s="32" t="s">
        <v>66</v>
      </c>
      <c r="D28" s="86">
        <f t="shared" si="3"/>
        <v>111696</v>
      </c>
      <c r="E28" s="87">
        <f t="shared" si="4"/>
        <v>37854</v>
      </c>
      <c r="F28" s="33">
        <v>29200</v>
      </c>
      <c r="G28" s="33">
        <v>3970</v>
      </c>
      <c r="H28" s="33">
        <v>1800</v>
      </c>
      <c r="I28" s="40">
        <v>2884</v>
      </c>
      <c r="J28" s="42">
        <v>73842</v>
      </c>
      <c r="K28" s="36">
        <v>121607</v>
      </c>
      <c r="L28" s="9">
        <v>0</v>
      </c>
      <c r="M28" s="69">
        <v>52464000</v>
      </c>
    </row>
    <row r="29" spans="1:37" ht="22.5" customHeight="1">
      <c r="A29" s="6" t="s">
        <v>67</v>
      </c>
      <c r="B29" s="26">
        <v>13</v>
      </c>
      <c r="C29" s="32" t="s">
        <v>68</v>
      </c>
      <c r="D29" s="88">
        <f t="shared" si="3"/>
        <v>253580</v>
      </c>
      <c r="E29" s="89">
        <f t="shared" si="4"/>
        <v>29250</v>
      </c>
      <c r="F29" s="97">
        <v>23360</v>
      </c>
      <c r="G29" s="97">
        <v>4790</v>
      </c>
      <c r="H29" s="97">
        <v>1100</v>
      </c>
      <c r="I29" s="98">
        <v>0</v>
      </c>
      <c r="J29" s="99">
        <v>224330</v>
      </c>
      <c r="K29" s="100">
        <v>3940</v>
      </c>
      <c r="L29" s="43">
        <v>0</v>
      </c>
      <c r="M29" s="69">
        <v>69900000</v>
      </c>
    </row>
    <row r="30" spans="1:37" ht="22.5" customHeight="1">
      <c r="A30" s="6" t="s">
        <v>69</v>
      </c>
      <c r="B30" s="26">
        <v>14</v>
      </c>
      <c r="C30" s="32" t="s">
        <v>21</v>
      </c>
      <c r="D30" s="85">
        <f t="shared" si="3"/>
        <v>236888</v>
      </c>
      <c r="E30" s="28">
        <f t="shared" si="4"/>
        <v>35308</v>
      </c>
      <c r="F30" s="33">
        <v>25374</v>
      </c>
      <c r="G30" s="33">
        <v>5081</v>
      </c>
      <c r="H30" s="33">
        <v>3825</v>
      </c>
      <c r="I30" s="40">
        <v>1028</v>
      </c>
      <c r="J30" s="42">
        <v>201580</v>
      </c>
      <c r="K30" s="36">
        <v>0</v>
      </c>
      <c r="L30" s="9">
        <v>0</v>
      </c>
      <c r="M30" s="69">
        <v>39330000</v>
      </c>
    </row>
    <row r="31" spans="1:37" ht="22.5" customHeight="1">
      <c r="A31" s="6" t="s">
        <v>70</v>
      </c>
      <c r="B31" s="26">
        <v>15</v>
      </c>
      <c r="C31" s="32" t="s">
        <v>71</v>
      </c>
      <c r="D31" s="88">
        <f t="shared" si="3"/>
        <v>305080</v>
      </c>
      <c r="E31" s="89">
        <f t="shared" si="4"/>
        <v>58789</v>
      </c>
      <c r="F31" s="97">
        <v>52900</v>
      </c>
      <c r="G31" s="97">
        <v>5400</v>
      </c>
      <c r="H31" s="97">
        <v>489</v>
      </c>
      <c r="I31" s="98">
        <v>0</v>
      </c>
      <c r="J31" s="99">
        <v>246291</v>
      </c>
      <c r="K31" s="100">
        <v>0</v>
      </c>
      <c r="L31" s="43">
        <v>0</v>
      </c>
      <c r="M31" s="69">
        <v>111800000</v>
      </c>
    </row>
    <row r="32" spans="1:37" ht="22.5" customHeight="1">
      <c r="A32" s="6" t="s">
        <v>72</v>
      </c>
      <c r="B32" s="26">
        <v>16</v>
      </c>
      <c r="C32" s="32" t="s">
        <v>73</v>
      </c>
      <c r="D32" s="88">
        <f t="shared" si="3"/>
        <v>89252</v>
      </c>
      <c r="E32" s="89">
        <f t="shared" si="4"/>
        <v>16940</v>
      </c>
      <c r="F32" s="97">
        <v>13440</v>
      </c>
      <c r="G32" s="97">
        <v>2767</v>
      </c>
      <c r="H32" s="97">
        <v>500</v>
      </c>
      <c r="I32" s="98">
        <v>233</v>
      </c>
      <c r="J32" s="99">
        <v>72312</v>
      </c>
      <c r="K32" s="100">
        <v>0</v>
      </c>
      <c r="L32" s="43">
        <v>0</v>
      </c>
      <c r="M32" s="69">
        <v>32257000</v>
      </c>
    </row>
    <row r="33" spans="1:37" ht="22.5" customHeight="1">
      <c r="A33" s="6" t="s">
        <v>74</v>
      </c>
      <c r="B33" s="26">
        <v>17</v>
      </c>
      <c r="C33" s="32" t="s">
        <v>75</v>
      </c>
      <c r="D33" s="86">
        <v>90400</v>
      </c>
      <c r="E33" s="87">
        <f t="shared" si="4"/>
        <v>19112</v>
      </c>
      <c r="F33" s="10">
        <v>17000</v>
      </c>
      <c r="G33" s="10">
        <v>2112</v>
      </c>
      <c r="H33" s="10">
        <v>0</v>
      </c>
      <c r="I33" s="9">
        <v>0</v>
      </c>
      <c r="J33" s="15">
        <v>71288</v>
      </c>
      <c r="K33" s="14">
        <v>0</v>
      </c>
      <c r="L33" s="9">
        <v>0</v>
      </c>
      <c r="M33" s="69">
        <v>16570000</v>
      </c>
    </row>
    <row r="34" spans="1:37" ht="22.5" customHeight="1">
      <c r="A34" s="6" t="s">
        <v>76</v>
      </c>
      <c r="B34" s="26">
        <v>18</v>
      </c>
      <c r="C34" s="32" t="s">
        <v>77</v>
      </c>
      <c r="D34" s="88">
        <f t="shared" ref="D34:D40" si="5">+E34+J34</f>
        <v>214194</v>
      </c>
      <c r="E34" s="89">
        <f t="shared" si="4"/>
        <v>34195</v>
      </c>
      <c r="F34" s="39">
        <v>28651</v>
      </c>
      <c r="G34" s="39">
        <v>3997</v>
      </c>
      <c r="H34" s="39">
        <v>491</v>
      </c>
      <c r="I34" s="43">
        <v>1056</v>
      </c>
      <c r="J34" s="44">
        <v>179999</v>
      </c>
      <c r="K34" s="45">
        <v>0</v>
      </c>
      <c r="L34" s="43">
        <v>0</v>
      </c>
      <c r="M34" s="69">
        <v>49516000</v>
      </c>
    </row>
    <row r="35" spans="1:37" ht="22.5" customHeight="1">
      <c r="A35" s="6" t="s">
        <v>78</v>
      </c>
      <c r="B35" s="26">
        <v>19</v>
      </c>
      <c r="C35" s="32" t="s">
        <v>79</v>
      </c>
      <c r="D35" s="90">
        <f t="shared" si="5"/>
        <v>122730</v>
      </c>
      <c r="E35" s="91">
        <f t="shared" si="4"/>
        <v>23896</v>
      </c>
      <c r="F35" s="46">
        <v>18079</v>
      </c>
      <c r="G35" s="46">
        <v>4244</v>
      </c>
      <c r="H35" s="46">
        <v>1573</v>
      </c>
      <c r="I35" s="47">
        <v>0</v>
      </c>
      <c r="J35" s="48">
        <v>98834</v>
      </c>
      <c r="K35" s="49">
        <v>1936</v>
      </c>
      <c r="L35" s="47">
        <v>0</v>
      </c>
      <c r="M35" s="69">
        <v>27696000</v>
      </c>
    </row>
    <row r="36" spans="1:37" ht="22.5" customHeight="1">
      <c r="A36" s="6" t="s">
        <v>80</v>
      </c>
      <c r="B36" s="26">
        <v>20</v>
      </c>
      <c r="C36" s="32" t="s">
        <v>81</v>
      </c>
      <c r="D36" s="88">
        <f t="shared" si="5"/>
        <v>56320</v>
      </c>
      <c r="E36" s="89">
        <f t="shared" si="4"/>
        <v>8302</v>
      </c>
      <c r="F36" s="39">
        <v>6000</v>
      </c>
      <c r="G36" s="39">
        <v>1832</v>
      </c>
      <c r="H36" s="39">
        <v>470</v>
      </c>
      <c r="I36" s="43">
        <v>0</v>
      </c>
      <c r="J36" s="44">
        <v>48018</v>
      </c>
      <c r="K36" s="45">
        <v>0</v>
      </c>
      <c r="L36" s="43">
        <v>0</v>
      </c>
      <c r="M36" s="69">
        <v>17838000</v>
      </c>
    </row>
    <row r="37" spans="1:37" ht="22.5" customHeight="1">
      <c r="A37" s="6" t="s">
        <v>82</v>
      </c>
      <c r="B37" s="26">
        <v>21</v>
      </c>
      <c r="C37" s="32" t="s">
        <v>83</v>
      </c>
      <c r="D37" s="85">
        <f t="shared" si="5"/>
        <v>246283</v>
      </c>
      <c r="E37" s="28">
        <f t="shared" si="4"/>
        <v>32098</v>
      </c>
      <c r="F37" s="10">
        <v>24880</v>
      </c>
      <c r="G37" s="10">
        <v>4516</v>
      </c>
      <c r="H37" s="10">
        <v>870</v>
      </c>
      <c r="I37" s="9">
        <v>1832</v>
      </c>
      <c r="J37" s="15">
        <v>214185</v>
      </c>
      <c r="K37" s="14">
        <v>140</v>
      </c>
      <c r="L37" s="9">
        <v>0</v>
      </c>
      <c r="M37" s="68">
        <v>88426000</v>
      </c>
    </row>
    <row r="38" spans="1:37" ht="22.5" customHeight="1">
      <c r="A38" s="6" t="s">
        <v>84</v>
      </c>
      <c r="B38" s="26">
        <v>22</v>
      </c>
      <c r="C38" s="32" t="s">
        <v>85</v>
      </c>
      <c r="D38" s="90">
        <f t="shared" si="5"/>
        <v>85682</v>
      </c>
      <c r="E38" s="91">
        <f t="shared" si="4"/>
        <v>24202</v>
      </c>
      <c r="F38" s="46">
        <v>19378</v>
      </c>
      <c r="G38" s="46">
        <v>2252</v>
      </c>
      <c r="H38" s="46">
        <v>2572</v>
      </c>
      <c r="I38" s="47">
        <v>0</v>
      </c>
      <c r="J38" s="48">
        <v>61480</v>
      </c>
      <c r="K38" s="49">
        <v>25000</v>
      </c>
      <c r="L38" s="47">
        <v>0</v>
      </c>
      <c r="M38" s="69">
        <v>29670000</v>
      </c>
    </row>
    <row r="39" spans="1:37" ht="22.5" customHeight="1">
      <c r="A39" s="6" t="s">
        <v>86</v>
      </c>
      <c r="B39" s="26">
        <v>23</v>
      </c>
      <c r="C39" s="32" t="s">
        <v>87</v>
      </c>
      <c r="D39" s="86">
        <f t="shared" si="5"/>
        <v>223832</v>
      </c>
      <c r="E39" s="87">
        <f t="shared" si="4"/>
        <v>20000</v>
      </c>
      <c r="F39" s="10">
        <v>14314</v>
      </c>
      <c r="G39" s="10">
        <v>3752</v>
      </c>
      <c r="H39" s="10">
        <v>1000</v>
      </c>
      <c r="I39" s="9">
        <v>934</v>
      </c>
      <c r="J39" s="15">
        <v>203832</v>
      </c>
      <c r="K39" s="14">
        <v>0</v>
      </c>
      <c r="L39" s="9">
        <v>0</v>
      </c>
      <c r="M39" s="69">
        <v>22610000</v>
      </c>
    </row>
    <row r="40" spans="1:37" ht="22.5" customHeight="1">
      <c r="A40" s="6" t="s">
        <v>88</v>
      </c>
      <c r="B40" s="26">
        <v>24</v>
      </c>
      <c r="C40" s="32" t="s">
        <v>89</v>
      </c>
      <c r="D40" s="88">
        <f t="shared" si="5"/>
        <v>549725</v>
      </c>
      <c r="E40" s="89">
        <f t="shared" si="4"/>
        <v>55508</v>
      </c>
      <c r="F40" s="39">
        <v>41521</v>
      </c>
      <c r="G40" s="39">
        <v>10987</v>
      </c>
      <c r="H40" s="39">
        <v>3000</v>
      </c>
      <c r="I40" s="43">
        <v>0</v>
      </c>
      <c r="J40" s="44">
        <v>494217</v>
      </c>
      <c r="K40" s="45">
        <v>49334</v>
      </c>
      <c r="L40" s="43">
        <v>0</v>
      </c>
      <c r="M40" s="69">
        <v>114830000</v>
      </c>
    </row>
    <row r="41" spans="1:37" s="23" customFormat="1" ht="22.5" customHeight="1">
      <c r="A41" s="6" t="s">
        <v>90</v>
      </c>
      <c r="B41" s="26">
        <v>25</v>
      </c>
      <c r="C41" s="32" t="s">
        <v>91</v>
      </c>
      <c r="D41" s="86">
        <v>373389</v>
      </c>
      <c r="E41" s="87">
        <f t="shared" si="4"/>
        <v>26146</v>
      </c>
      <c r="F41" s="10">
        <v>18051</v>
      </c>
      <c r="G41" s="10">
        <v>4739</v>
      </c>
      <c r="H41" s="10">
        <v>737</v>
      </c>
      <c r="I41" s="9">
        <v>2619</v>
      </c>
      <c r="J41" s="15">
        <v>347243</v>
      </c>
      <c r="K41" s="14">
        <v>20405</v>
      </c>
      <c r="L41" s="9">
        <v>0</v>
      </c>
      <c r="M41" s="69">
        <v>59060000</v>
      </c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</row>
    <row r="42" spans="1:37" ht="22.5" customHeight="1">
      <c r="A42" s="6" t="s">
        <v>92</v>
      </c>
      <c r="B42" s="26">
        <v>26</v>
      </c>
      <c r="C42" s="32" t="s">
        <v>93</v>
      </c>
      <c r="D42" s="85">
        <f t="shared" ref="D42:D56" si="6">+E42+J42</f>
        <v>199223</v>
      </c>
      <c r="E42" s="28">
        <f t="shared" si="4"/>
        <v>42554</v>
      </c>
      <c r="F42" s="10">
        <v>36807</v>
      </c>
      <c r="G42" s="10">
        <v>4734</v>
      </c>
      <c r="H42" s="10">
        <v>1013</v>
      </c>
      <c r="I42" s="9">
        <v>0</v>
      </c>
      <c r="J42" s="15">
        <v>156669</v>
      </c>
      <c r="K42" s="14">
        <v>235</v>
      </c>
      <c r="L42" s="9">
        <v>0</v>
      </c>
      <c r="M42" s="69">
        <v>56743000</v>
      </c>
    </row>
    <row r="43" spans="1:37" ht="22.5" customHeight="1">
      <c r="A43" s="6" t="s">
        <v>94</v>
      </c>
      <c r="B43" s="26">
        <v>27</v>
      </c>
      <c r="C43" s="32" t="s">
        <v>95</v>
      </c>
      <c r="D43" s="88">
        <f t="shared" si="6"/>
        <v>101516</v>
      </c>
      <c r="E43" s="89">
        <f t="shared" si="4"/>
        <v>9192</v>
      </c>
      <c r="F43" s="39">
        <v>5990</v>
      </c>
      <c r="G43" s="39">
        <v>2477</v>
      </c>
      <c r="H43" s="39">
        <v>143</v>
      </c>
      <c r="I43" s="43">
        <v>582</v>
      </c>
      <c r="J43" s="44">
        <v>92324</v>
      </c>
      <c r="K43" s="45">
        <v>8800</v>
      </c>
      <c r="L43" s="43">
        <v>0</v>
      </c>
      <c r="M43" s="69">
        <v>19570000</v>
      </c>
    </row>
    <row r="44" spans="1:37" ht="22.5" customHeight="1">
      <c r="A44" s="6" t="s">
        <v>96</v>
      </c>
      <c r="B44" s="26">
        <v>28</v>
      </c>
      <c r="C44" s="32" t="s">
        <v>97</v>
      </c>
      <c r="D44" s="101">
        <f t="shared" si="6"/>
        <v>62895</v>
      </c>
      <c r="E44" s="102">
        <f t="shared" si="4"/>
        <v>9728</v>
      </c>
      <c r="F44" s="103">
        <v>8000</v>
      </c>
      <c r="G44" s="103">
        <v>1528</v>
      </c>
      <c r="H44" s="103">
        <v>100</v>
      </c>
      <c r="I44" s="104">
        <v>100</v>
      </c>
      <c r="J44" s="105">
        <v>53167</v>
      </c>
      <c r="K44" s="14">
        <v>1567</v>
      </c>
      <c r="L44" s="9">
        <v>0</v>
      </c>
      <c r="M44" s="69">
        <v>19488000</v>
      </c>
    </row>
    <row r="45" spans="1:37" ht="22.5" customHeight="1">
      <c r="A45" s="6" t="s">
        <v>98</v>
      </c>
      <c r="B45" s="26">
        <v>29</v>
      </c>
      <c r="C45" s="32" t="s">
        <v>99</v>
      </c>
      <c r="D45" s="90">
        <f t="shared" si="6"/>
        <v>110551</v>
      </c>
      <c r="E45" s="91">
        <f t="shared" si="4"/>
        <v>15246</v>
      </c>
      <c r="F45" s="106">
        <v>10000</v>
      </c>
      <c r="G45" s="106">
        <v>2720</v>
      </c>
      <c r="H45" s="106">
        <v>900</v>
      </c>
      <c r="I45" s="107">
        <v>1626</v>
      </c>
      <c r="J45" s="108">
        <v>95305</v>
      </c>
      <c r="K45" s="49">
        <v>0</v>
      </c>
      <c r="L45" s="47">
        <v>0</v>
      </c>
      <c r="M45" s="69">
        <v>29600000</v>
      </c>
    </row>
    <row r="46" spans="1:37" ht="22.5" customHeight="1">
      <c r="A46" s="6" t="s">
        <v>100</v>
      </c>
      <c r="B46" s="26">
        <v>30</v>
      </c>
      <c r="C46" s="32" t="s">
        <v>101</v>
      </c>
      <c r="D46" s="90">
        <f t="shared" si="6"/>
        <v>168074</v>
      </c>
      <c r="E46" s="91">
        <f t="shared" si="4"/>
        <v>23864</v>
      </c>
      <c r="F46" s="106">
        <v>17705</v>
      </c>
      <c r="G46" s="106">
        <v>3501</v>
      </c>
      <c r="H46" s="106">
        <v>990</v>
      </c>
      <c r="I46" s="107">
        <v>1668</v>
      </c>
      <c r="J46" s="108">
        <v>144210</v>
      </c>
      <c r="K46" s="45">
        <v>1261</v>
      </c>
      <c r="L46" s="43">
        <v>0</v>
      </c>
      <c r="M46" s="69">
        <v>33220000</v>
      </c>
    </row>
    <row r="47" spans="1:37" ht="22.5" customHeight="1">
      <c r="A47" s="6" t="s">
        <v>102</v>
      </c>
      <c r="B47" s="26">
        <v>31</v>
      </c>
      <c r="C47" s="32" t="s">
        <v>103</v>
      </c>
      <c r="D47" s="90">
        <f t="shared" si="6"/>
        <v>94916</v>
      </c>
      <c r="E47" s="91">
        <f t="shared" si="4"/>
        <v>12082</v>
      </c>
      <c r="F47" s="106">
        <v>8200</v>
      </c>
      <c r="G47" s="106">
        <v>2182</v>
      </c>
      <c r="H47" s="106">
        <v>1000</v>
      </c>
      <c r="I47" s="107">
        <v>700</v>
      </c>
      <c r="J47" s="108">
        <v>82834</v>
      </c>
      <c r="K47" s="45">
        <v>0</v>
      </c>
      <c r="L47" s="43">
        <v>0</v>
      </c>
      <c r="M47" s="69">
        <v>20290000</v>
      </c>
    </row>
    <row r="48" spans="1:37" ht="22.5" customHeight="1">
      <c r="A48" s="6" t="s">
        <v>104</v>
      </c>
      <c r="B48" s="26">
        <v>32</v>
      </c>
      <c r="C48" s="32" t="s">
        <v>105</v>
      </c>
      <c r="D48" s="101">
        <f t="shared" si="6"/>
        <v>118568</v>
      </c>
      <c r="E48" s="102">
        <f t="shared" si="4"/>
        <v>17105</v>
      </c>
      <c r="F48" s="103">
        <v>12007</v>
      </c>
      <c r="G48" s="103">
        <v>3112</v>
      </c>
      <c r="H48" s="103">
        <v>1485</v>
      </c>
      <c r="I48" s="104">
        <v>501</v>
      </c>
      <c r="J48" s="105">
        <v>101463</v>
      </c>
      <c r="K48" s="36">
        <v>62451</v>
      </c>
      <c r="L48" s="40">
        <v>0</v>
      </c>
      <c r="M48" s="69">
        <v>54071375</v>
      </c>
    </row>
    <row r="49" spans="1:37" ht="22.5" customHeight="1">
      <c r="A49" s="6" t="s">
        <v>106</v>
      </c>
      <c r="B49" s="93">
        <v>33</v>
      </c>
      <c r="C49" s="94" t="s">
        <v>107</v>
      </c>
      <c r="D49" s="109">
        <f t="shared" si="6"/>
        <v>206050</v>
      </c>
      <c r="E49" s="110">
        <f t="shared" si="4"/>
        <v>30050</v>
      </c>
      <c r="F49" s="103">
        <v>22121</v>
      </c>
      <c r="G49" s="103">
        <v>4774</v>
      </c>
      <c r="H49" s="103">
        <v>1650</v>
      </c>
      <c r="I49" s="104">
        <v>1505</v>
      </c>
      <c r="J49" s="105">
        <v>176000</v>
      </c>
      <c r="K49" s="14">
        <v>0</v>
      </c>
      <c r="L49" s="9">
        <v>0</v>
      </c>
      <c r="M49" s="95">
        <v>39038934</v>
      </c>
    </row>
    <row r="50" spans="1:37" ht="22.5" customHeight="1">
      <c r="A50" s="6" t="s">
        <v>108</v>
      </c>
      <c r="B50" s="26">
        <v>34</v>
      </c>
      <c r="C50" s="32" t="s">
        <v>109</v>
      </c>
      <c r="D50" s="109">
        <f t="shared" si="6"/>
        <v>290801</v>
      </c>
      <c r="E50" s="110">
        <f t="shared" si="4"/>
        <v>26690</v>
      </c>
      <c r="F50" s="103">
        <v>21640</v>
      </c>
      <c r="G50" s="103">
        <v>3650</v>
      </c>
      <c r="H50" s="103">
        <v>1400</v>
      </c>
      <c r="I50" s="104">
        <v>0</v>
      </c>
      <c r="J50" s="105">
        <v>264111</v>
      </c>
      <c r="K50" s="14">
        <v>0</v>
      </c>
      <c r="L50" s="9">
        <v>0</v>
      </c>
      <c r="M50" s="69">
        <v>47875788</v>
      </c>
    </row>
    <row r="51" spans="1:37" ht="22.5" customHeight="1">
      <c r="A51" s="6" t="s">
        <v>110</v>
      </c>
      <c r="B51" s="26">
        <v>35</v>
      </c>
      <c r="C51" s="32" t="s">
        <v>111</v>
      </c>
      <c r="D51" s="90">
        <f t="shared" si="6"/>
        <v>85175</v>
      </c>
      <c r="E51" s="91">
        <f t="shared" si="4"/>
        <v>16205</v>
      </c>
      <c r="F51" s="106">
        <v>13790</v>
      </c>
      <c r="G51" s="106">
        <v>1948</v>
      </c>
      <c r="H51" s="106">
        <v>467</v>
      </c>
      <c r="I51" s="107">
        <v>0</v>
      </c>
      <c r="J51" s="108">
        <v>68970</v>
      </c>
      <c r="K51" s="45">
        <v>0</v>
      </c>
      <c r="L51" s="43">
        <v>0</v>
      </c>
      <c r="M51" s="69">
        <v>30392000</v>
      </c>
    </row>
    <row r="52" spans="1:37" ht="22.5" customHeight="1">
      <c r="A52" s="6" t="s">
        <v>112</v>
      </c>
      <c r="B52" s="26">
        <v>36</v>
      </c>
      <c r="C52" s="32" t="s">
        <v>113</v>
      </c>
      <c r="D52" s="88">
        <f t="shared" si="6"/>
        <v>149743</v>
      </c>
      <c r="E52" s="89">
        <f t="shared" si="4"/>
        <v>19618</v>
      </c>
      <c r="F52" s="39">
        <v>13723</v>
      </c>
      <c r="G52" s="39">
        <v>3920</v>
      </c>
      <c r="H52" s="39">
        <v>160</v>
      </c>
      <c r="I52" s="43">
        <v>1815</v>
      </c>
      <c r="J52" s="44">
        <v>130125</v>
      </c>
      <c r="K52" s="45">
        <v>59732</v>
      </c>
      <c r="L52" s="43">
        <v>0</v>
      </c>
      <c r="M52" s="69">
        <v>56100000</v>
      </c>
    </row>
    <row r="53" spans="1:37" ht="22.5" customHeight="1">
      <c r="A53" s="6" t="s">
        <v>114</v>
      </c>
      <c r="B53" s="26">
        <v>37</v>
      </c>
      <c r="C53" s="32" t="s">
        <v>20</v>
      </c>
      <c r="D53" s="85">
        <f t="shared" si="6"/>
        <v>149350</v>
      </c>
      <c r="E53" s="28">
        <f t="shared" si="4"/>
        <v>17620</v>
      </c>
      <c r="F53" s="10">
        <v>13966</v>
      </c>
      <c r="G53" s="10">
        <v>2121</v>
      </c>
      <c r="H53" s="10">
        <v>1472</v>
      </c>
      <c r="I53" s="9">
        <v>61</v>
      </c>
      <c r="J53" s="15">
        <v>131730</v>
      </c>
      <c r="K53" s="14">
        <v>0</v>
      </c>
      <c r="L53" s="9">
        <v>0</v>
      </c>
      <c r="M53" s="69">
        <v>39467107</v>
      </c>
    </row>
    <row r="54" spans="1:37" ht="22.5" customHeight="1">
      <c r="A54" s="6" t="s">
        <v>115</v>
      </c>
      <c r="B54" s="26">
        <v>38</v>
      </c>
      <c r="C54" s="32" t="s">
        <v>19</v>
      </c>
      <c r="D54" s="86">
        <f t="shared" si="6"/>
        <v>145086</v>
      </c>
      <c r="E54" s="87">
        <f t="shared" si="4"/>
        <v>14798</v>
      </c>
      <c r="F54" s="10">
        <v>12049</v>
      </c>
      <c r="G54" s="10">
        <v>2434</v>
      </c>
      <c r="H54" s="10">
        <v>315</v>
      </c>
      <c r="I54" s="9">
        <v>0</v>
      </c>
      <c r="J54" s="15">
        <v>130288</v>
      </c>
      <c r="K54" s="14">
        <v>0</v>
      </c>
      <c r="L54" s="9">
        <v>0</v>
      </c>
      <c r="M54" s="69">
        <v>25425000</v>
      </c>
    </row>
    <row r="55" spans="1:37" ht="22.5" customHeight="1">
      <c r="A55" s="6" t="s">
        <v>116</v>
      </c>
      <c r="B55" s="26">
        <v>39</v>
      </c>
      <c r="C55" s="32" t="s">
        <v>117</v>
      </c>
      <c r="D55" s="90">
        <f t="shared" si="6"/>
        <v>158025</v>
      </c>
      <c r="E55" s="91">
        <f t="shared" si="4"/>
        <v>23942</v>
      </c>
      <c r="F55" s="46">
        <f>7561+8782</f>
        <v>16343</v>
      </c>
      <c r="G55" s="46">
        <f>2812+1552</f>
        <v>4364</v>
      </c>
      <c r="H55" s="46">
        <f>674</f>
        <v>674</v>
      </c>
      <c r="I55" s="47">
        <f>1845+716</f>
        <v>2561</v>
      </c>
      <c r="J55" s="48">
        <f>98897+35186</f>
        <v>134083</v>
      </c>
      <c r="K55" s="49">
        <v>0</v>
      </c>
      <c r="L55" s="47">
        <v>0</v>
      </c>
      <c r="M55" s="69">
        <v>31504000</v>
      </c>
    </row>
    <row r="56" spans="1:37" ht="22.5" customHeight="1" thickBot="1">
      <c r="A56" s="6" t="s">
        <v>118</v>
      </c>
      <c r="B56" s="29">
        <v>40</v>
      </c>
      <c r="C56" s="38" t="s">
        <v>119</v>
      </c>
      <c r="D56" s="85">
        <f t="shared" si="6"/>
        <v>54443</v>
      </c>
      <c r="E56" s="28">
        <f t="shared" si="4"/>
        <v>19361</v>
      </c>
      <c r="F56" s="10">
        <v>15555</v>
      </c>
      <c r="G56" s="10">
        <v>1833</v>
      </c>
      <c r="H56" s="10">
        <v>1445</v>
      </c>
      <c r="I56" s="9">
        <v>528</v>
      </c>
      <c r="J56" s="15">
        <v>35082</v>
      </c>
      <c r="K56" s="14">
        <v>0</v>
      </c>
      <c r="L56" s="9">
        <v>0</v>
      </c>
      <c r="M56" s="70">
        <v>27700000</v>
      </c>
    </row>
    <row r="57" spans="1:37" s="22" customFormat="1" ht="22.5" customHeight="1" thickBot="1">
      <c r="A57" s="6"/>
      <c r="B57" s="145" t="s">
        <v>13</v>
      </c>
      <c r="C57" s="146" t="s">
        <v>13</v>
      </c>
      <c r="D57" s="52">
        <f t="shared" ref="D57:M57" si="7">SUM(D17:D56)</f>
        <v>8841223</v>
      </c>
      <c r="E57" s="53">
        <f t="shared" si="7"/>
        <v>1214793</v>
      </c>
      <c r="F57" s="54">
        <f t="shared" si="7"/>
        <v>912034</v>
      </c>
      <c r="G57" s="54">
        <f t="shared" si="7"/>
        <v>206262</v>
      </c>
      <c r="H57" s="54">
        <f t="shared" si="7"/>
        <v>51544</v>
      </c>
      <c r="I57" s="67">
        <f t="shared" si="7"/>
        <v>44953</v>
      </c>
      <c r="J57" s="52">
        <f t="shared" si="7"/>
        <v>7626430</v>
      </c>
      <c r="K57" s="53">
        <f t="shared" si="7"/>
        <v>880491</v>
      </c>
      <c r="L57" s="57">
        <f t="shared" si="7"/>
        <v>493</v>
      </c>
      <c r="M57" s="113">
        <f t="shared" si="7"/>
        <v>2663877204</v>
      </c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37" ht="22.5" customHeight="1">
      <c r="A58" s="6" t="s">
        <v>120</v>
      </c>
      <c r="B58" s="30">
        <v>41</v>
      </c>
      <c r="C58" s="31" t="s">
        <v>121</v>
      </c>
      <c r="D58" s="85">
        <f t="shared" ref="D58:D65" si="8">+E58+J58</f>
        <v>29082</v>
      </c>
      <c r="E58" s="28">
        <f t="shared" ref="E58:E66" si="9">SUM(F58:I58)</f>
        <v>11541</v>
      </c>
      <c r="F58" s="10">
        <v>9000</v>
      </c>
      <c r="G58" s="10">
        <v>1400</v>
      </c>
      <c r="H58" s="10">
        <v>600</v>
      </c>
      <c r="I58" s="9">
        <v>541</v>
      </c>
      <c r="J58" s="15">
        <v>17541</v>
      </c>
      <c r="K58" s="14">
        <v>0</v>
      </c>
      <c r="L58" s="9">
        <v>0</v>
      </c>
      <c r="M58" s="71">
        <v>14288000</v>
      </c>
    </row>
    <row r="59" spans="1:37" ht="22.5" customHeight="1">
      <c r="A59" s="6" t="s">
        <v>122</v>
      </c>
      <c r="B59" s="26">
        <v>42</v>
      </c>
      <c r="C59" s="32" t="s">
        <v>123</v>
      </c>
      <c r="D59" s="88">
        <f t="shared" si="8"/>
        <v>24324</v>
      </c>
      <c r="E59" s="89">
        <f t="shared" si="9"/>
        <v>8218</v>
      </c>
      <c r="F59" s="39">
        <v>3931</v>
      </c>
      <c r="G59" s="39">
        <v>1508</v>
      </c>
      <c r="H59" s="39">
        <v>585</v>
      </c>
      <c r="I59" s="43">
        <v>2194</v>
      </c>
      <c r="J59" s="44">
        <v>16106</v>
      </c>
      <c r="K59" s="45">
        <v>0</v>
      </c>
      <c r="L59" s="43">
        <v>0</v>
      </c>
      <c r="M59" s="72">
        <v>7100000</v>
      </c>
    </row>
    <row r="60" spans="1:37" ht="22.5" customHeight="1">
      <c r="A60" s="6" t="s">
        <v>124</v>
      </c>
      <c r="B60" s="26">
        <v>43</v>
      </c>
      <c r="C60" s="32" t="s">
        <v>125</v>
      </c>
      <c r="D60" s="86">
        <f t="shared" si="8"/>
        <v>60398</v>
      </c>
      <c r="E60" s="87">
        <f t="shared" si="9"/>
        <v>9921</v>
      </c>
      <c r="F60" s="10">
        <v>6765</v>
      </c>
      <c r="G60" s="10">
        <v>2149</v>
      </c>
      <c r="H60" s="10">
        <v>250</v>
      </c>
      <c r="I60" s="9">
        <v>757</v>
      </c>
      <c r="J60" s="15">
        <v>50477</v>
      </c>
      <c r="K60" s="14">
        <v>0</v>
      </c>
      <c r="L60" s="9">
        <v>0</v>
      </c>
      <c r="M60" s="72">
        <v>9690000</v>
      </c>
    </row>
    <row r="61" spans="1:37" ht="22.5" customHeight="1">
      <c r="A61" s="6" t="s">
        <v>126</v>
      </c>
      <c r="B61" s="26">
        <v>44</v>
      </c>
      <c r="C61" s="32" t="s">
        <v>127</v>
      </c>
      <c r="D61" s="86">
        <f t="shared" si="8"/>
        <v>18762</v>
      </c>
      <c r="E61" s="87">
        <f t="shared" si="9"/>
        <v>3648</v>
      </c>
      <c r="F61" s="10">
        <v>2780</v>
      </c>
      <c r="G61" s="10">
        <v>568</v>
      </c>
      <c r="H61" s="10">
        <v>300</v>
      </c>
      <c r="I61" s="9">
        <v>0</v>
      </c>
      <c r="J61" s="15">
        <v>15114</v>
      </c>
      <c r="K61" s="14">
        <v>0</v>
      </c>
      <c r="L61" s="9">
        <v>0</v>
      </c>
      <c r="M61" s="72">
        <v>4280000</v>
      </c>
    </row>
    <row r="62" spans="1:37" ht="22.5" customHeight="1">
      <c r="A62" s="6" t="s">
        <v>128</v>
      </c>
      <c r="B62" s="26">
        <v>45</v>
      </c>
      <c r="C62" s="32" t="s">
        <v>18</v>
      </c>
      <c r="D62" s="101">
        <f t="shared" si="8"/>
        <v>3666</v>
      </c>
      <c r="E62" s="102">
        <f t="shared" si="9"/>
        <v>2325</v>
      </c>
      <c r="F62" s="103">
        <v>2052</v>
      </c>
      <c r="G62" s="103">
        <v>273</v>
      </c>
      <c r="H62" s="103">
        <v>0</v>
      </c>
      <c r="I62" s="104">
        <v>0</v>
      </c>
      <c r="J62" s="105">
        <v>1341</v>
      </c>
      <c r="K62" s="111">
        <v>0</v>
      </c>
      <c r="L62" s="9">
        <v>0</v>
      </c>
      <c r="M62" s="72">
        <v>5787000</v>
      </c>
    </row>
    <row r="63" spans="1:37" ht="22.5" customHeight="1">
      <c r="A63" s="6" t="s">
        <v>129</v>
      </c>
      <c r="B63" s="26">
        <v>46</v>
      </c>
      <c r="C63" s="32" t="s">
        <v>130</v>
      </c>
      <c r="D63" s="101">
        <f t="shared" si="8"/>
        <v>58100</v>
      </c>
      <c r="E63" s="102">
        <f t="shared" si="9"/>
        <v>6100</v>
      </c>
      <c r="F63" s="103">
        <v>4500</v>
      </c>
      <c r="G63" s="103">
        <v>1100</v>
      </c>
      <c r="H63" s="103">
        <v>500</v>
      </c>
      <c r="I63" s="104">
        <v>0</v>
      </c>
      <c r="J63" s="105">
        <v>52000</v>
      </c>
      <c r="K63" s="111">
        <v>0</v>
      </c>
      <c r="L63" s="9">
        <v>0</v>
      </c>
      <c r="M63" s="72">
        <v>10583400</v>
      </c>
    </row>
    <row r="64" spans="1:37" ht="22.5" customHeight="1">
      <c r="A64" s="6" t="s">
        <v>131</v>
      </c>
      <c r="B64" s="26">
        <v>47</v>
      </c>
      <c r="C64" s="32" t="s">
        <v>132</v>
      </c>
      <c r="D64" s="109">
        <f t="shared" si="8"/>
        <v>27244</v>
      </c>
      <c r="E64" s="110">
        <f t="shared" si="9"/>
        <v>6988</v>
      </c>
      <c r="F64" s="103">
        <v>5000</v>
      </c>
      <c r="G64" s="103">
        <v>1062</v>
      </c>
      <c r="H64" s="103">
        <v>300</v>
      </c>
      <c r="I64" s="104">
        <v>626</v>
      </c>
      <c r="J64" s="105">
        <v>20256</v>
      </c>
      <c r="K64" s="111">
        <v>5500</v>
      </c>
      <c r="L64" s="9">
        <v>0</v>
      </c>
      <c r="M64" s="72">
        <v>7750000</v>
      </c>
    </row>
    <row r="65" spans="1:37" ht="22.5" customHeight="1">
      <c r="A65" s="6" t="s">
        <v>133</v>
      </c>
      <c r="B65" s="26">
        <v>48</v>
      </c>
      <c r="C65" s="32" t="s">
        <v>134</v>
      </c>
      <c r="D65" s="90">
        <f t="shared" si="8"/>
        <v>75584</v>
      </c>
      <c r="E65" s="91">
        <f t="shared" si="9"/>
        <v>10266</v>
      </c>
      <c r="F65" s="106">
        <v>8770</v>
      </c>
      <c r="G65" s="106">
        <v>1266</v>
      </c>
      <c r="H65" s="106">
        <v>230</v>
      </c>
      <c r="I65" s="107">
        <v>0</v>
      </c>
      <c r="J65" s="108">
        <v>65318</v>
      </c>
      <c r="K65" s="112">
        <v>8776</v>
      </c>
      <c r="L65" s="43">
        <v>6860</v>
      </c>
      <c r="M65" s="72">
        <v>13935000</v>
      </c>
    </row>
    <row r="66" spans="1:37" ht="22.5" customHeight="1">
      <c r="A66" s="6" t="s">
        <v>135</v>
      </c>
      <c r="B66" s="26">
        <v>49</v>
      </c>
      <c r="C66" s="32" t="s">
        <v>136</v>
      </c>
      <c r="D66" s="109">
        <f>+E66+J66</f>
        <v>18982</v>
      </c>
      <c r="E66" s="114">
        <f t="shared" si="9"/>
        <v>4690</v>
      </c>
      <c r="F66" s="115">
        <v>3600</v>
      </c>
      <c r="G66" s="115">
        <v>591</v>
      </c>
      <c r="H66" s="115">
        <v>0</v>
      </c>
      <c r="I66" s="116">
        <v>499</v>
      </c>
      <c r="J66" s="117">
        <v>14292</v>
      </c>
      <c r="K66" s="111">
        <v>0</v>
      </c>
      <c r="L66" s="37">
        <v>0</v>
      </c>
      <c r="M66" s="96">
        <v>5826178</v>
      </c>
    </row>
    <row r="67" spans="1:37" ht="22.5" customHeight="1">
      <c r="A67" s="6" t="s">
        <v>137</v>
      </c>
      <c r="B67" s="26">
        <v>50</v>
      </c>
      <c r="C67" s="32" t="s">
        <v>138</v>
      </c>
      <c r="D67" s="90">
        <f t="shared" ref="D67:D76" si="10">+E67+J67</f>
        <v>167</v>
      </c>
      <c r="E67" s="91">
        <f t="shared" ref="E67:E79" si="11">SUM(F67:I67)</f>
        <v>156</v>
      </c>
      <c r="F67" s="106">
        <v>120</v>
      </c>
      <c r="G67" s="106">
        <v>36</v>
      </c>
      <c r="H67" s="106">
        <v>0</v>
      </c>
      <c r="I67" s="107">
        <v>0</v>
      </c>
      <c r="J67" s="108">
        <v>11</v>
      </c>
      <c r="K67" s="112">
        <v>0</v>
      </c>
      <c r="L67" s="47">
        <v>0</v>
      </c>
      <c r="M67" s="72">
        <v>3268259</v>
      </c>
    </row>
    <row r="68" spans="1:37" ht="22.5" customHeight="1">
      <c r="A68" s="6" t="s">
        <v>139</v>
      </c>
      <c r="B68" s="26">
        <v>51</v>
      </c>
      <c r="C68" s="32" t="s">
        <v>14</v>
      </c>
      <c r="D68" s="90">
        <f t="shared" si="10"/>
        <v>29976</v>
      </c>
      <c r="E68" s="91">
        <f t="shared" si="11"/>
        <v>7495</v>
      </c>
      <c r="F68" s="106">
        <v>6480</v>
      </c>
      <c r="G68" s="106">
        <v>615</v>
      </c>
      <c r="H68" s="106">
        <v>400</v>
      </c>
      <c r="I68" s="107">
        <v>0</v>
      </c>
      <c r="J68" s="108">
        <v>22481</v>
      </c>
      <c r="K68" s="112">
        <v>0</v>
      </c>
      <c r="L68" s="43">
        <v>0</v>
      </c>
      <c r="M68" s="72">
        <v>6932000</v>
      </c>
    </row>
    <row r="69" spans="1:37" ht="22.5" customHeight="1">
      <c r="A69" s="6" t="s">
        <v>140</v>
      </c>
      <c r="B69" s="26">
        <v>52</v>
      </c>
      <c r="C69" s="32" t="s">
        <v>141</v>
      </c>
      <c r="D69" s="90">
        <f t="shared" si="10"/>
        <v>20386</v>
      </c>
      <c r="E69" s="91">
        <f t="shared" si="11"/>
        <v>5615</v>
      </c>
      <c r="F69" s="106">
        <v>3748</v>
      </c>
      <c r="G69" s="106">
        <v>1599</v>
      </c>
      <c r="H69" s="106">
        <v>268</v>
      </c>
      <c r="I69" s="107">
        <v>0</v>
      </c>
      <c r="J69" s="108">
        <v>14771</v>
      </c>
      <c r="K69" s="112">
        <v>2347</v>
      </c>
      <c r="L69" s="43">
        <v>0</v>
      </c>
      <c r="M69" s="72">
        <v>5309000</v>
      </c>
    </row>
    <row r="70" spans="1:37" ht="22.5" customHeight="1">
      <c r="A70" s="6" t="s">
        <v>142</v>
      </c>
      <c r="B70" s="26">
        <v>53</v>
      </c>
      <c r="C70" s="32" t="s">
        <v>143</v>
      </c>
      <c r="D70" s="85">
        <f t="shared" si="10"/>
        <v>313</v>
      </c>
      <c r="E70" s="28">
        <f t="shared" si="11"/>
        <v>313</v>
      </c>
      <c r="F70" s="10">
        <v>198</v>
      </c>
      <c r="G70" s="10">
        <v>115</v>
      </c>
      <c r="H70" s="10">
        <v>0</v>
      </c>
      <c r="I70" s="9">
        <v>0</v>
      </c>
      <c r="J70" s="15">
        <v>0</v>
      </c>
      <c r="K70" s="14">
        <v>0</v>
      </c>
      <c r="L70" s="9">
        <v>0</v>
      </c>
      <c r="M70" s="72">
        <v>2088000</v>
      </c>
    </row>
    <row r="71" spans="1:37" ht="22.5" customHeight="1">
      <c r="A71" s="6" t="s">
        <v>144</v>
      </c>
      <c r="B71" s="26">
        <v>54</v>
      </c>
      <c r="C71" s="32" t="s">
        <v>145</v>
      </c>
      <c r="D71" s="88">
        <f t="shared" si="10"/>
        <v>7836</v>
      </c>
      <c r="E71" s="89">
        <f t="shared" si="11"/>
        <v>942</v>
      </c>
      <c r="F71" s="39">
        <v>750</v>
      </c>
      <c r="G71" s="39">
        <v>192</v>
      </c>
      <c r="H71" s="39">
        <v>0</v>
      </c>
      <c r="I71" s="43">
        <v>0</v>
      </c>
      <c r="J71" s="44">
        <v>6894</v>
      </c>
      <c r="K71" s="45">
        <v>0</v>
      </c>
      <c r="L71" s="43">
        <v>0</v>
      </c>
      <c r="M71" s="73">
        <v>8788000</v>
      </c>
    </row>
    <row r="72" spans="1:37" s="23" customFormat="1" ht="22.5" customHeight="1">
      <c r="A72" s="6" t="s">
        <v>146</v>
      </c>
      <c r="B72" s="26">
        <v>55</v>
      </c>
      <c r="C72" s="32" t="s">
        <v>147</v>
      </c>
      <c r="D72" s="86">
        <f t="shared" si="10"/>
        <v>10880</v>
      </c>
      <c r="E72" s="87">
        <f t="shared" si="11"/>
        <v>2237</v>
      </c>
      <c r="F72" s="10">
        <v>1800</v>
      </c>
      <c r="G72" s="10">
        <v>437</v>
      </c>
      <c r="H72" s="10">
        <v>0</v>
      </c>
      <c r="I72" s="9">
        <v>0</v>
      </c>
      <c r="J72" s="15">
        <v>8643</v>
      </c>
      <c r="K72" s="14">
        <v>0</v>
      </c>
      <c r="L72" s="9">
        <v>0</v>
      </c>
      <c r="M72" s="72">
        <v>5420410</v>
      </c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</row>
    <row r="73" spans="1:37" ht="22.5" customHeight="1">
      <c r="A73" s="6" t="s">
        <v>148</v>
      </c>
      <c r="B73" s="26">
        <v>56</v>
      </c>
      <c r="C73" s="32" t="s">
        <v>149</v>
      </c>
      <c r="D73" s="85">
        <f t="shared" si="10"/>
        <v>636</v>
      </c>
      <c r="E73" s="28">
        <f t="shared" si="11"/>
        <v>636</v>
      </c>
      <c r="F73" s="10">
        <v>600</v>
      </c>
      <c r="G73" s="10">
        <v>36</v>
      </c>
      <c r="H73" s="10">
        <v>0</v>
      </c>
      <c r="I73" s="9">
        <v>0</v>
      </c>
      <c r="J73" s="15">
        <v>0</v>
      </c>
      <c r="K73" s="14">
        <v>0</v>
      </c>
      <c r="L73" s="9">
        <v>0</v>
      </c>
      <c r="M73" s="72">
        <v>4463000</v>
      </c>
    </row>
    <row r="74" spans="1:37" s="23" customFormat="1" ht="22.5" customHeight="1">
      <c r="A74" s="6" t="s">
        <v>150</v>
      </c>
      <c r="B74" s="26">
        <v>57</v>
      </c>
      <c r="C74" s="84" t="s">
        <v>151</v>
      </c>
      <c r="D74" s="85">
        <f t="shared" si="10"/>
        <v>42572</v>
      </c>
      <c r="E74" s="28">
        <f t="shared" si="11"/>
        <v>13383</v>
      </c>
      <c r="F74" s="10">
        <v>10676</v>
      </c>
      <c r="G74" s="10">
        <v>1783</v>
      </c>
      <c r="H74" s="10">
        <v>650</v>
      </c>
      <c r="I74" s="9">
        <v>274</v>
      </c>
      <c r="J74" s="15">
        <v>29189</v>
      </c>
      <c r="K74" s="14">
        <v>0</v>
      </c>
      <c r="L74" s="9">
        <v>0</v>
      </c>
      <c r="M74" s="72">
        <v>11520000</v>
      </c>
      <c r="N74" s="92"/>
      <c r="O74" s="92"/>
      <c r="P74" s="92"/>
      <c r="Q74" s="92"/>
      <c r="R74" s="92"/>
      <c r="S74" s="92"/>
      <c r="T74" s="92"/>
      <c r="U74" s="92"/>
      <c r="V74" s="92"/>
      <c r="W74" s="92"/>
      <c r="X74" s="92"/>
      <c r="Y74" s="92"/>
      <c r="Z74" s="92"/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</row>
    <row r="75" spans="1:37" ht="22.5" customHeight="1">
      <c r="A75" s="6" t="s">
        <v>152</v>
      </c>
      <c r="B75" s="26">
        <v>58</v>
      </c>
      <c r="C75" s="32" t="s">
        <v>153</v>
      </c>
      <c r="D75" s="88">
        <f t="shared" si="10"/>
        <v>96058</v>
      </c>
      <c r="E75" s="89">
        <f t="shared" si="11"/>
        <v>13848</v>
      </c>
      <c r="F75" s="39">
        <v>11775</v>
      </c>
      <c r="G75" s="39">
        <v>1873</v>
      </c>
      <c r="H75" s="39">
        <v>200</v>
      </c>
      <c r="I75" s="43"/>
      <c r="J75" s="44">
        <v>82210</v>
      </c>
      <c r="K75" s="45">
        <v>0</v>
      </c>
      <c r="L75" s="43">
        <v>0</v>
      </c>
      <c r="M75" s="72">
        <v>13503748</v>
      </c>
    </row>
    <row r="76" spans="1:37" ht="22.5" customHeight="1">
      <c r="A76" s="6" t="s">
        <v>154</v>
      </c>
      <c r="B76" s="26">
        <v>59</v>
      </c>
      <c r="C76" s="32" t="s">
        <v>155</v>
      </c>
      <c r="D76" s="85">
        <f t="shared" si="10"/>
        <v>54829</v>
      </c>
      <c r="E76" s="28">
        <f t="shared" si="11"/>
        <v>11128</v>
      </c>
      <c r="F76" s="33">
        <v>8400</v>
      </c>
      <c r="G76" s="33">
        <v>1890</v>
      </c>
      <c r="H76" s="33">
        <v>800</v>
      </c>
      <c r="I76" s="40">
        <v>38</v>
      </c>
      <c r="J76" s="42">
        <v>43701</v>
      </c>
      <c r="K76" s="14">
        <v>0</v>
      </c>
      <c r="L76" s="9">
        <v>0</v>
      </c>
      <c r="M76" s="72">
        <v>10535000</v>
      </c>
    </row>
    <row r="77" spans="1:37" ht="22.5" customHeight="1">
      <c r="A77" s="6" t="s">
        <v>156</v>
      </c>
      <c r="B77" s="26">
        <v>60</v>
      </c>
      <c r="C77" s="32" t="s">
        <v>157</v>
      </c>
      <c r="D77" s="88">
        <v>7894</v>
      </c>
      <c r="E77" s="89">
        <f t="shared" si="11"/>
        <v>1811</v>
      </c>
      <c r="F77" s="97">
        <v>1204</v>
      </c>
      <c r="G77" s="97">
        <v>493</v>
      </c>
      <c r="H77" s="97">
        <v>114</v>
      </c>
      <c r="I77" s="98">
        <v>0</v>
      </c>
      <c r="J77" s="99">
        <v>6083</v>
      </c>
      <c r="K77" s="45">
        <v>0</v>
      </c>
      <c r="L77" s="43">
        <v>0</v>
      </c>
      <c r="M77" s="72">
        <v>4217000</v>
      </c>
    </row>
    <row r="78" spans="1:37" ht="22.5" customHeight="1">
      <c r="A78" s="6" t="s">
        <v>158</v>
      </c>
      <c r="B78" s="26">
        <v>61</v>
      </c>
      <c r="C78" s="32" t="s">
        <v>159</v>
      </c>
      <c r="D78" s="85">
        <f>+E78+J78</f>
        <v>26877</v>
      </c>
      <c r="E78" s="28">
        <f>SUM(F78:I78)</f>
        <v>5576</v>
      </c>
      <c r="F78" s="33">
        <v>3762</v>
      </c>
      <c r="G78" s="33">
        <v>941</v>
      </c>
      <c r="H78" s="33">
        <v>264</v>
      </c>
      <c r="I78" s="40">
        <v>609</v>
      </c>
      <c r="J78" s="42">
        <v>21301</v>
      </c>
      <c r="K78" s="14">
        <v>0</v>
      </c>
      <c r="L78" s="9">
        <v>0</v>
      </c>
      <c r="M78" s="74">
        <v>7007000</v>
      </c>
    </row>
    <row r="79" spans="1:37" ht="22.5" customHeight="1">
      <c r="A79" s="6" t="s">
        <v>160</v>
      </c>
      <c r="B79" s="26">
        <v>62</v>
      </c>
      <c r="C79" s="32" t="s">
        <v>161</v>
      </c>
      <c r="D79" s="85">
        <f>+E79+J79</f>
        <v>40576</v>
      </c>
      <c r="E79" s="28">
        <f t="shared" si="11"/>
        <v>10117</v>
      </c>
      <c r="F79" s="33">
        <v>7636</v>
      </c>
      <c r="G79" s="33">
        <v>1690</v>
      </c>
      <c r="H79" s="33">
        <v>764</v>
      </c>
      <c r="I79" s="40">
        <v>27</v>
      </c>
      <c r="J79" s="42">
        <v>30459</v>
      </c>
      <c r="K79" s="14">
        <v>0</v>
      </c>
      <c r="L79" s="9">
        <v>0</v>
      </c>
      <c r="M79" s="74">
        <v>12882332</v>
      </c>
    </row>
    <row r="80" spans="1:37" ht="22.5" customHeight="1" thickBot="1">
      <c r="A80" s="6" t="s">
        <v>162</v>
      </c>
      <c r="B80" s="29">
        <v>63</v>
      </c>
      <c r="C80" s="38" t="s">
        <v>163</v>
      </c>
      <c r="D80" s="88">
        <f>+E80+J80</f>
        <v>27915</v>
      </c>
      <c r="E80" s="89">
        <f>SUM(F80:I80)</f>
        <v>4534</v>
      </c>
      <c r="F80" s="97">
        <v>2462</v>
      </c>
      <c r="G80" s="97">
        <v>1230</v>
      </c>
      <c r="H80" s="97">
        <v>238</v>
      </c>
      <c r="I80" s="98">
        <v>604</v>
      </c>
      <c r="J80" s="99">
        <v>23381</v>
      </c>
      <c r="K80" s="45">
        <v>0</v>
      </c>
      <c r="L80" s="43">
        <v>0</v>
      </c>
      <c r="M80" s="72">
        <v>6463000</v>
      </c>
    </row>
    <row r="81" spans="1:37" s="22" customFormat="1" ht="22.5" customHeight="1" thickBot="1">
      <c r="A81" s="3"/>
      <c r="B81" s="145" t="s">
        <v>15</v>
      </c>
      <c r="C81" s="146" t="s">
        <v>164</v>
      </c>
      <c r="D81" s="52">
        <f t="shared" ref="D81:M81" si="12">SUM(D58:D80)</f>
        <v>683057</v>
      </c>
      <c r="E81" s="53">
        <f t="shared" si="12"/>
        <v>141488</v>
      </c>
      <c r="F81" s="54">
        <f t="shared" si="12"/>
        <v>106009</v>
      </c>
      <c r="G81" s="54">
        <f t="shared" si="12"/>
        <v>22847</v>
      </c>
      <c r="H81" s="54">
        <f t="shared" si="12"/>
        <v>6463</v>
      </c>
      <c r="I81" s="67">
        <f t="shared" si="12"/>
        <v>6169</v>
      </c>
      <c r="J81" s="52">
        <f t="shared" si="12"/>
        <v>541569</v>
      </c>
      <c r="K81" s="53">
        <f t="shared" si="12"/>
        <v>16623</v>
      </c>
      <c r="L81" s="57">
        <f t="shared" si="12"/>
        <v>6860</v>
      </c>
      <c r="M81" s="58">
        <f t="shared" si="12"/>
        <v>181636327</v>
      </c>
      <c r="N81" s="92"/>
      <c r="O81" s="92"/>
      <c r="P81" s="92"/>
      <c r="Q81" s="92"/>
      <c r="R81" s="92"/>
      <c r="S81" s="92"/>
      <c r="T81" s="92"/>
      <c r="U81" s="92"/>
      <c r="V81" s="92"/>
      <c r="W81" s="92"/>
      <c r="X81" s="92"/>
      <c r="Y81" s="92"/>
      <c r="Z81" s="92"/>
      <c r="AA81" s="92"/>
      <c r="AB81" s="92"/>
      <c r="AC81" s="92"/>
      <c r="AD81" s="92"/>
      <c r="AE81" s="92"/>
      <c r="AF81" s="92"/>
      <c r="AG81" s="92"/>
      <c r="AH81" s="92"/>
      <c r="AI81" s="92"/>
      <c r="AJ81" s="92"/>
      <c r="AK81" s="92"/>
    </row>
    <row r="82" spans="1:37" s="22" customFormat="1" ht="22.5" customHeight="1" thickBot="1">
      <c r="A82" s="3"/>
      <c r="B82" s="124" t="s">
        <v>0</v>
      </c>
      <c r="C82" s="125"/>
      <c r="D82" s="75">
        <f t="shared" ref="D82:L82" si="13">+D81+D57+D16+D7</f>
        <v>9685639</v>
      </c>
      <c r="E82" s="76">
        <f t="shared" si="13"/>
        <v>1443024</v>
      </c>
      <c r="F82" s="77">
        <f t="shared" si="13"/>
        <v>1067887</v>
      </c>
      <c r="G82" s="77">
        <f t="shared" si="13"/>
        <v>257897</v>
      </c>
      <c r="H82" s="77">
        <f t="shared" si="13"/>
        <v>61768</v>
      </c>
      <c r="I82" s="78">
        <f t="shared" si="13"/>
        <v>55472</v>
      </c>
      <c r="J82" s="75">
        <f t="shared" si="13"/>
        <v>8242615</v>
      </c>
      <c r="K82" s="76">
        <f t="shared" si="13"/>
        <v>900645</v>
      </c>
      <c r="L82" s="79">
        <f t="shared" si="13"/>
        <v>10742</v>
      </c>
      <c r="M82" s="80">
        <f>+M81+M57+M16+M7</f>
        <v>5056608531</v>
      </c>
      <c r="N82" s="92"/>
      <c r="O82" s="92"/>
      <c r="P82" s="92"/>
      <c r="Q82" s="92"/>
      <c r="R82" s="92"/>
      <c r="S82" s="92"/>
      <c r="T82" s="92"/>
      <c r="U82" s="92"/>
      <c r="V82" s="92"/>
      <c r="W82" s="92"/>
      <c r="X82" s="92"/>
      <c r="Y82" s="92"/>
      <c r="Z82" s="92"/>
      <c r="AA82" s="92"/>
      <c r="AB82" s="92"/>
      <c r="AC82" s="92"/>
      <c r="AD82" s="92"/>
      <c r="AE82" s="92"/>
      <c r="AF82" s="92"/>
      <c r="AG82" s="92"/>
      <c r="AH82" s="92"/>
      <c r="AI82" s="92"/>
      <c r="AJ82" s="92"/>
      <c r="AK82" s="92"/>
    </row>
    <row r="83" spans="1:37" ht="13.5">
      <c r="D83" s="41"/>
      <c r="E83" s="41"/>
    </row>
  </sheetData>
  <mergeCells count="16">
    <mergeCell ref="B57:C57"/>
    <mergeCell ref="B81:C81"/>
    <mergeCell ref="B82:C82"/>
    <mergeCell ref="J3:J4"/>
    <mergeCell ref="K3:K4"/>
    <mergeCell ref="B16:C16"/>
    <mergeCell ref="L3:L4"/>
    <mergeCell ref="M5:M6"/>
    <mergeCell ref="B7:C7"/>
    <mergeCell ref="D1:M1"/>
    <mergeCell ref="B2:C4"/>
    <mergeCell ref="D2:J2"/>
    <mergeCell ref="K2:L2"/>
    <mergeCell ref="M2:M4"/>
    <mergeCell ref="D3:D4"/>
    <mergeCell ref="E3:I3"/>
  </mergeCells>
  <phoneticPr fontId="1"/>
  <printOptions horizontalCentered="1"/>
  <pageMargins left="0.31496062992125984" right="0.31496062992125984" top="0.35433070866141736" bottom="0.35433070866141736" header="0.31496062992125984" footer="0.31496062992125984"/>
  <pageSetup paperSize="9" scale="63" firstPageNumber="53" fitToHeight="2" orientation="portrait" useFirstPageNumber="1" r:id="rId1"/>
  <headerFooter>
    <oddFooter>&amp;C－&amp;P－</oddFooter>
  </headerFooter>
  <rowBreaks count="1" manualBreakCount="1">
    <brk id="57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Ⅴ経費(1)</vt:lpstr>
      <vt:lpstr>'Ⅴ経費(1)'!Print_Area</vt:lpstr>
      <vt:lpstr>'Ⅴ経費(1)'!Print_Titles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2023-09-11T01:26:57Z</cp:lastPrinted>
  <dcterms:created xsi:type="dcterms:W3CDTF">2020-04-17T08:08:10Z</dcterms:created>
  <dcterms:modified xsi:type="dcterms:W3CDTF">2023-09-11T01:29:19Z</dcterms:modified>
</cp:coreProperties>
</file>